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C_2018\2.CONTROLE_AVALIACAO\2.NC\5. COMISSÕES\1. CPC\5.3. EDITAIS\EDITAL Nº 002-2018 OFTALMOLOGIA\"/>
    </mc:Choice>
  </mc:AlternateContent>
  <bookViews>
    <workbookView xWindow="480" yWindow="45" windowWidth="20730" windowHeight="10035"/>
  </bookViews>
  <sheets>
    <sheet name="Plan1" sheetId="1" r:id="rId1"/>
    <sheet name="Plan2" sheetId="2" r:id="rId2"/>
    <sheet name="Plan3" sheetId="3" r:id="rId3"/>
  </sheets>
  <calcPr calcId="171027"/>
</workbook>
</file>

<file path=xl/calcChain.xml><?xml version="1.0" encoding="utf-8"?>
<calcChain xmlns="http://schemas.openxmlformats.org/spreadsheetml/2006/main">
  <c r="G187" i="1" l="1"/>
  <c r="H187" i="1" s="1"/>
  <c r="G188" i="1"/>
  <c r="H188" i="1" s="1"/>
  <c r="G189" i="1"/>
  <c r="H189" i="1" s="1"/>
  <c r="G190" i="1"/>
  <c r="H190" i="1"/>
  <c r="G186" i="1"/>
  <c r="H186" i="1" s="1"/>
  <c r="F191" i="1"/>
  <c r="F181" i="1"/>
  <c r="F156" i="1"/>
  <c r="G162" i="1"/>
  <c r="H162" i="1" s="1"/>
  <c r="G163" i="1"/>
  <c r="H163" i="1" s="1"/>
  <c r="G164" i="1"/>
  <c r="H164" i="1" s="1"/>
  <c r="G165" i="1"/>
  <c r="H165" i="1"/>
  <c r="G166" i="1"/>
  <c r="H166" i="1" s="1"/>
  <c r="G167" i="1"/>
  <c r="H167" i="1"/>
  <c r="G168" i="1"/>
  <c r="H168" i="1" s="1"/>
  <c r="G169" i="1"/>
  <c r="H169" i="1"/>
  <c r="G170" i="1"/>
  <c r="H170" i="1" s="1"/>
  <c r="G171" i="1"/>
  <c r="H171" i="1" s="1"/>
  <c r="G172" i="1"/>
  <c r="H172" i="1" s="1"/>
  <c r="G173" i="1"/>
  <c r="H173" i="1"/>
  <c r="G174" i="1"/>
  <c r="H174" i="1" s="1"/>
  <c r="G175" i="1"/>
  <c r="H175" i="1"/>
  <c r="G176" i="1"/>
  <c r="H176" i="1" s="1"/>
  <c r="G177" i="1"/>
  <c r="H177" i="1"/>
  <c r="G178" i="1"/>
  <c r="H178" i="1" s="1"/>
  <c r="G179" i="1"/>
  <c r="H179" i="1" s="1"/>
  <c r="G180" i="1"/>
  <c r="H180" i="1" s="1"/>
  <c r="G161" i="1"/>
  <c r="H161" i="1" s="1"/>
  <c r="H136" i="1"/>
  <c r="H144" i="1"/>
  <c r="H148" i="1"/>
  <c r="H133" i="1"/>
  <c r="G134" i="1"/>
  <c r="H134" i="1" s="1"/>
  <c r="G135" i="1"/>
  <c r="H135" i="1" s="1"/>
  <c r="G136" i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G145" i="1"/>
  <c r="H145" i="1" s="1"/>
  <c r="G146" i="1"/>
  <c r="H146" i="1" s="1"/>
  <c r="G147" i="1"/>
  <c r="H147" i="1" s="1"/>
  <c r="G148" i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33" i="1"/>
  <c r="G123" i="1"/>
  <c r="H123" i="1" s="1"/>
  <c r="G124" i="1"/>
  <c r="H124" i="1" s="1"/>
  <c r="G125" i="1"/>
  <c r="H125" i="1" s="1"/>
  <c r="G126" i="1"/>
  <c r="H126" i="1" s="1"/>
  <c r="G127" i="1"/>
  <c r="H127" i="1" s="1"/>
  <c r="G122" i="1"/>
  <c r="H122" i="1" s="1"/>
  <c r="H191" i="1" l="1"/>
  <c r="H181" i="1"/>
  <c r="H156" i="1"/>
  <c r="H128" i="1"/>
  <c r="F128" i="1"/>
  <c r="G6" i="1" l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5" i="1"/>
  <c r="H5" i="1" s="1"/>
  <c r="F117" i="1"/>
  <c r="H117" i="1" l="1"/>
  <c r="F75" i="2"/>
  <c r="C6" i="1"/>
  <c r="C13" i="1"/>
  <c r="C12" i="1"/>
  <c r="C14" i="1"/>
  <c r="C15" i="1"/>
  <c r="C16" i="1"/>
  <c r="C17" i="1"/>
  <c r="C18" i="1"/>
  <c r="C23" i="1"/>
  <c r="C24" i="1"/>
  <c r="C26" i="1"/>
  <c r="C27" i="1"/>
  <c r="C30" i="1"/>
  <c r="C29" i="1"/>
  <c r="C33" i="1"/>
  <c r="C34" i="1"/>
  <c r="C37" i="1"/>
  <c r="C22" i="1"/>
  <c r="C36" i="1"/>
  <c r="C35" i="1"/>
  <c r="C55" i="1"/>
  <c r="D55" i="1"/>
  <c r="C45" i="1"/>
  <c r="C80" i="1"/>
  <c r="C39" i="1"/>
  <c r="C87" i="1"/>
  <c r="D87" i="1"/>
  <c r="C109" i="1"/>
  <c r="D109" i="1"/>
  <c r="C70" i="1"/>
  <c r="C79" i="1"/>
  <c r="D79" i="1"/>
  <c r="C57" i="1"/>
  <c r="C51" i="1"/>
  <c r="D51" i="1"/>
  <c r="C56" i="1"/>
  <c r="D56" i="1"/>
  <c r="C76" i="1"/>
  <c r="D76" i="1"/>
  <c r="C122" i="1"/>
  <c r="D122" i="1"/>
  <c r="C123" i="1"/>
  <c r="D123" i="1"/>
  <c r="C125" i="1"/>
  <c r="D125" i="1"/>
  <c r="C126" i="1"/>
  <c r="D126" i="1"/>
  <c r="C127" i="1"/>
  <c r="D127" i="1"/>
  <c r="C133" i="1"/>
  <c r="D133" i="1"/>
  <c r="C146" i="1"/>
  <c r="D146" i="1"/>
  <c r="C145" i="1"/>
  <c r="D145" i="1"/>
  <c r="C143" i="1"/>
  <c r="D143" i="1"/>
  <c r="C142" i="1"/>
  <c r="D142" i="1"/>
  <c r="C136" i="1"/>
  <c r="D136" i="1"/>
  <c r="C147" i="1"/>
  <c r="D147" i="1"/>
  <c r="C144" i="1"/>
  <c r="D144" i="1"/>
  <c r="C139" i="1"/>
  <c r="D139" i="1"/>
  <c r="C140" i="1"/>
  <c r="D140" i="1"/>
  <c r="C148" i="1"/>
  <c r="D148" i="1"/>
  <c r="C137" i="1"/>
  <c r="D137" i="1"/>
  <c r="C134" i="1"/>
  <c r="D134" i="1"/>
  <c r="C135" i="1"/>
  <c r="D135" i="1"/>
  <c r="C138" i="1"/>
  <c r="D138" i="1"/>
  <c r="C141" i="1"/>
  <c r="D141" i="1"/>
  <c r="C150" i="1"/>
  <c r="D150" i="1"/>
  <c r="C161" i="1"/>
  <c r="C186" i="1"/>
  <c r="D186" i="1"/>
  <c r="C187" i="1"/>
  <c r="D187" i="1"/>
  <c r="C188" i="1"/>
  <c r="D188" i="1"/>
  <c r="C189" i="1"/>
  <c r="D189" i="1"/>
  <c r="C190" i="1"/>
  <c r="C5" i="1"/>
  <c r="F119" i="2"/>
  <c r="F120" i="2"/>
  <c r="F121" i="2"/>
  <c r="F144" i="2"/>
  <c r="F145" i="2"/>
  <c r="F146" i="2"/>
  <c r="F100" i="2"/>
  <c r="F106" i="2"/>
  <c r="F109" i="2"/>
  <c r="F110" i="2"/>
  <c r="F76" i="2"/>
  <c r="F77" i="2"/>
  <c r="F78" i="2"/>
  <c r="F79" i="2"/>
  <c r="F80" i="2"/>
  <c r="F81" i="2"/>
  <c r="F82" i="2"/>
  <c r="F84" i="2"/>
  <c r="F85" i="2"/>
  <c r="F86" i="2"/>
  <c r="F87" i="2"/>
  <c r="F88" i="2"/>
  <c r="F90" i="2"/>
  <c r="F92" i="2"/>
  <c r="F72" i="2"/>
  <c r="F54" i="2"/>
  <c r="F66" i="2"/>
  <c r="F70" i="2"/>
  <c r="F71" i="2"/>
  <c r="F33" i="2"/>
  <c r="F34" i="2"/>
  <c r="F9" i="2"/>
  <c r="F11" i="2"/>
  <c r="F13" i="2"/>
  <c r="F17" i="2"/>
  <c r="F18" i="2"/>
  <c r="F19" i="2"/>
  <c r="F21" i="2"/>
  <c r="F22" i="2"/>
  <c r="F24" i="2"/>
  <c r="F25" i="2"/>
  <c r="F28" i="2"/>
  <c r="F29" i="2"/>
  <c r="F30" i="2"/>
  <c r="F31" i="2"/>
  <c r="F32" i="2"/>
  <c r="F7" i="2"/>
  <c r="F8" i="2"/>
  <c r="C166" i="1"/>
  <c r="C171" i="1"/>
  <c r="C175" i="1"/>
  <c r="C179" i="1"/>
  <c r="F114" i="2" l="1"/>
  <c r="C180" i="1"/>
  <c r="C176" i="1"/>
  <c r="C172" i="1"/>
  <c r="C167" i="1"/>
  <c r="C163" i="1"/>
  <c r="C177" i="1"/>
  <c r="C173" i="1"/>
  <c r="C168" i="1"/>
  <c r="C164" i="1"/>
  <c r="C178" i="1"/>
  <c r="C174" i="1"/>
  <c r="C170" i="1"/>
  <c r="C165" i="1"/>
  <c r="F153" i="2"/>
  <c r="F5" i="2"/>
  <c r="F26" i="2"/>
  <c r="F14" i="2"/>
  <c r="F10" i="2"/>
  <c r="F53" i="2"/>
  <c r="F49" i="2"/>
  <c r="F45" i="2"/>
  <c r="F41" i="2"/>
  <c r="F37" i="2"/>
  <c r="F62" i="2"/>
  <c r="F58" i="2"/>
  <c r="F93" i="2"/>
  <c r="F89" i="2"/>
  <c r="F102" i="2"/>
  <c r="F98" i="2"/>
  <c r="F148" i="2"/>
  <c r="F140" i="2"/>
  <c r="F136" i="2"/>
  <c r="F132" i="2"/>
  <c r="F128" i="2"/>
  <c r="F124" i="2"/>
  <c r="F116" i="2"/>
  <c r="F150" i="2"/>
  <c r="F152" i="2"/>
  <c r="F4" i="2"/>
  <c r="F52" i="2"/>
  <c r="F48" i="2"/>
  <c r="F44" i="2"/>
  <c r="F40" i="2"/>
  <c r="F36" i="2"/>
  <c r="F69" i="2"/>
  <c r="F65" i="2"/>
  <c r="F61" i="2"/>
  <c r="F57" i="2"/>
  <c r="F73" i="2"/>
  <c r="F105" i="2"/>
  <c r="F101" i="2"/>
  <c r="F97" i="2"/>
  <c r="F147" i="2"/>
  <c r="F143" i="2"/>
  <c r="F139" i="2"/>
  <c r="F135" i="2"/>
  <c r="F131" i="2"/>
  <c r="F127" i="2"/>
  <c r="F123" i="2"/>
  <c r="F115" i="2"/>
  <c r="F149" i="2"/>
  <c r="F151" i="2"/>
  <c r="F3" i="2"/>
  <c r="F20" i="2"/>
  <c r="F16" i="2"/>
  <c r="F12" i="2"/>
  <c r="F51" i="2"/>
  <c r="F47" i="2"/>
  <c r="F43" i="2"/>
  <c r="F39" i="2"/>
  <c r="F35" i="2"/>
  <c r="F68" i="2"/>
  <c r="F64" i="2"/>
  <c r="F60" i="2"/>
  <c r="F56" i="2"/>
  <c r="F91" i="2"/>
  <c r="F83" i="2"/>
  <c r="F74" i="2"/>
  <c r="F108" i="2"/>
  <c r="F104" i="2"/>
  <c r="F96" i="2"/>
  <c r="F142" i="2"/>
  <c r="F138" i="2"/>
  <c r="F134" i="2"/>
  <c r="F130" i="2"/>
  <c r="F126" i="2"/>
  <c r="F122" i="2"/>
  <c r="F118" i="2"/>
  <c r="F113" i="2"/>
  <c r="F154" i="2"/>
  <c r="F155" i="2"/>
  <c r="F6" i="2"/>
  <c r="F2" i="2"/>
  <c r="F27" i="2"/>
  <c r="F23" i="2"/>
  <c r="F15" i="2"/>
  <c r="F50" i="2"/>
  <c r="F46" i="2"/>
  <c r="F42" i="2"/>
  <c r="F38" i="2"/>
  <c r="F67" i="2"/>
  <c r="F63" i="2"/>
  <c r="F59" i="2"/>
  <c r="F55" i="2"/>
  <c r="F94" i="2"/>
  <c r="F111" i="2"/>
  <c r="F107" i="2"/>
  <c r="F103" i="2"/>
  <c r="F99" i="2"/>
  <c r="F95" i="2"/>
  <c r="F141" i="2"/>
  <c r="F137" i="2"/>
  <c r="F133" i="2"/>
  <c r="F129" i="2"/>
  <c r="F125" i="2"/>
  <c r="F117" i="2"/>
  <c r="F112" i="2"/>
</calcChain>
</file>

<file path=xl/sharedStrings.xml><?xml version="1.0" encoding="utf-8"?>
<sst xmlns="http://schemas.openxmlformats.org/spreadsheetml/2006/main" count="856" uniqueCount="374">
  <si>
    <t>Procedimento</t>
  </si>
  <si>
    <t>Código</t>
  </si>
  <si>
    <t>PROCEDIMENTOS</t>
  </si>
  <si>
    <t>Transplantes de Córnea</t>
  </si>
  <si>
    <t>CODIGO</t>
  </si>
  <si>
    <t>ND</t>
  </si>
  <si>
    <t>Linha de Cuidado Oftalmologia Clínica / Cirúrgica Geral</t>
  </si>
  <si>
    <t>0211060011</t>
  </si>
  <si>
    <t>0211060038</t>
  </si>
  <si>
    <t>0205020089</t>
  </si>
  <si>
    <t>0205020020</t>
  </si>
  <si>
    <t>0211060062</t>
  </si>
  <si>
    <t>0211060119</t>
  </si>
  <si>
    <t>0211060127</t>
  </si>
  <si>
    <t>0211060143</t>
  </si>
  <si>
    <t>0211060151</t>
  </si>
  <si>
    <t>0211060186</t>
  </si>
  <si>
    <t>0211060178</t>
  </si>
  <si>
    <t>0211060232</t>
  </si>
  <si>
    <t>0211060224</t>
  </si>
  <si>
    <t>0211060267</t>
  </si>
  <si>
    <t>0211060100</t>
  </si>
  <si>
    <t>0211060259</t>
  </si>
  <si>
    <t>0211060240</t>
  </si>
  <si>
    <t>0405010184</t>
  </si>
  <si>
    <t>0405010079</t>
  </si>
  <si>
    <t>0405040202</t>
  </si>
  <si>
    <t>0405010010</t>
  </si>
  <si>
    <t>0405050089</t>
  </si>
  <si>
    <t>0405050364</t>
  </si>
  <si>
    <t>0405040075</t>
  </si>
  <si>
    <t>0405040199</t>
  </si>
  <si>
    <t>0405020015</t>
  </si>
  <si>
    <t>0405010141</t>
  </si>
  <si>
    <t>0405010192</t>
  </si>
  <si>
    <t>0405040156</t>
  </si>
  <si>
    <t>0301010072</t>
  </si>
  <si>
    <t>0405030045</t>
  </si>
  <si>
    <t>0405030193</t>
  </si>
  <si>
    <t>0405030053</t>
  </si>
  <si>
    <t>0505010127</t>
  </si>
  <si>
    <t>0505010119</t>
  </si>
  <si>
    <t>0505010100</t>
  </si>
  <si>
    <t>0505010097</t>
  </si>
  <si>
    <t>0405050372</t>
  </si>
  <si>
    <t>0405050097</t>
  </si>
  <si>
    <t>0405050100</t>
  </si>
  <si>
    <t>0405050380</t>
  </si>
  <si>
    <t>0405030177</t>
  </si>
  <si>
    <t>0405030169</t>
  </si>
  <si>
    <t>0405030142</t>
  </si>
  <si>
    <t>0405030134</t>
  </si>
  <si>
    <t>0405030150</t>
  </si>
  <si>
    <t>0405030096</t>
  </si>
  <si>
    <t>0405030100</t>
  </si>
  <si>
    <t>0405030215</t>
  </si>
  <si>
    <t>0405030029</t>
  </si>
  <si>
    <t>0405030037</t>
  </si>
  <si>
    <t>0405030070</t>
  </si>
  <si>
    <t>0405030118</t>
  </si>
  <si>
    <t xml:space="preserve">CONSULTA PARA DIAGNÓSTICO/REAVALIAÇÃO DE GLAUCOMA (TONOMETRIA, FUNDOSCOPIA E CAMPIMETRIA)  </t>
  </si>
  <si>
    <t>0301010102</t>
  </si>
  <si>
    <t>Codigo</t>
  </si>
  <si>
    <t>Descrição</t>
  </si>
  <si>
    <t>FINANCIAMENTO</t>
  </si>
  <si>
    <t xml:space="preserve"> VL AMB</t>
  </si>
  <si>
    <t>VL. HOSP</t>
  </si>
  <si>
    <t>MAC</t>
  </si>
  <si>
    <t>TRATAMENTO OFTALMOLÓGICO DE PACIENTE COM GLAUCOMA BINOCULAR - ASSOCIAÇÃO 1ª, 2ª E 3ª LINHAS</t>
  </si>
  <si>
    <t>FAEC</t>
  </si>
  <si>
    <r>
      <t>0</t>
    </r>
    <r>
      <rPr>
        <sz val="8"/>
        <color theme="1"/>
        <rFont val="Calibri"/>
        <family val="2"/>
        <scheme val="minor"/>
      </rPr>
      <t> </t>
    </r>
  </si>
  <si>
    <t>0201010356</t>
  </si>
  <si>
    <t>0201010240</t>
  </si>
  <si>
    <t>0201010186</t>
  </si>
  <si>
    <t>0201010119</t>
  </si>
  <si>
    <t>0201010097</t>
  </si>
  <si>
    <t>0211060216</t>
  </si>
  <si>
    <t>0211060208</t>
  </si>
  <si>
    <t>0211060160</t>
  </si>
  <si>
    <t>0211060135</t>
  </si>
  <si>
    <t>0211060097</t>
  </si>
  <si>
    <t>0211060089</t>
  </si>
  <si>
    <t>0211060070</t>
  </si>
  <si>
    <t>0211060054</t>
  </si>
  <si>
    <t>0211060020</t>
  </si>
  <si>
    <t>0303050225</t>
  </si>
  <si>
    <t>0303050217</t>
  </si>
  <si>
    <t>0303050209</t>
  </si>
  <si>
    <t>0303050195</t>
  </si>
  <si>
    <t>0303050187</t>
  </si>
  <si>
    <t>0303050179</t>
  </si>
  <si>
    <t>0303050160</t>
  </si>
  <si>
    <t>0303050152</t>
  </si>
  <si>
    <t>0303050110</t>
  </si>
  <si>
    <t>0303050101</t>
  </si>
  <si>
    <t>0303050098</t>
  </si>
  <si>
    <t>0303050080</t>
  </si>
  <si>
    <t>0303050071</t>
  </si>
  <si>
    <t>0303050063</t>
  </si>
  <si>
    <t>0303050055</t>
  </si>
  <si>
    <t>0303050047</t>
  </si>
  <si>
    <t>0303050039</t>
  </si>
  <si>
    <t>0303050020</t>
  </si>
  <si>
    <t>0303050012</t>
  </si>
  <si>
    <t>0405010176</t>
  </si>
  <si>
    <t>0405010150</t>
  </si>
  <si>
    <t>0405010133</t>
  </si>
  <si>
    <t>0405010125</t>
  </si>
  <si>
    <t>0405010117</t>
  </si>
  <si>
    <t>0405010109</t>
  </si>
  <si>
    <t>0405010087</t>
  </si>
  <si>
    <t>0405010060</t>
  </si>
  <si>
    <t>0405010052</t>
  </si>
  <si>
    <t>0405010044</t>
  </si>
  <si>
    <t>0405010036</t>
  </si>
  <si>
    <t>0405010028</t>
  </si>
  <si>
    <t>0405020023</t>
  </si>
  <si>
    <t>0405030231</t>
  </si>
  <si>
    <t>0405030223</t>
  </si>
  <si>
    <t>0405030207</t>
  </si>
  <si>
    <t>0405030185</t>
  </si>
  <si>
    <t>0405030126</t>
  </si>
  <si>
    <t>0405030010</t>
  </si>
  <si>
    <t>0405040210</t>
  </si>
  <si>
    <t>0405040180</t>
  </si>
  <si>
    <t>0405040164</t>
  </si>
  <si>
    <t>0405040148</t>
  </si>
  <si>
    <t>0405040130</t>
  </si>
  <si>
    <t>0405040105</t>
  </si>
  <si>
    <t>0405040091</t>
  </si>
  <si>
    <t>0405040083</t>
  </si>
  <si>
    <t>0405040067</t>
  </si>
  <si>
    <t>0405040059</t>
  </si>
  <si>
    <t>0405040040</t>
  </si>
  <si>
    <t>0405040024</t>
  </si>
  <si>
    <t>0405040016</t>
  </si>
  <si>
    <t>0405050402</t>
  </si>
  <si>
    <t>0405050399</t>
  </si>
  <si>
    <t>0405050356</t>
  </si>
  <si>
    <t>0405050321</t>
  </si>
  <si>
    <t>0405050313</t>
  </si>
  <si>
    <t>0405050305</t>
  </si>
  <si>
    <t>0405050291</t>
  </si>
  <si>
    <t>0405050283</t>
  </si>
  <si>
    <t>0405050267</t>
  </si>
  <si>
    <t>0405050259</t>
  </si>
  <si>
    <t>0405050240</t>
  </si>
  <si>
    <t>0405050232</t>
  </si>
  <si>
    <t>0405050224</t>
  </si>
  <si>
    <t>0405050216</t>
  </si>
  <si>
    <t>0405050208</t>
  </si>
  <si>
    <t>0405050194</t>
  </si>
  <si>
    <t>0405050186</t>
  </si>
  <si>
    <t>0405050178</t>
  </si>
  <si>
    <t>0405050160</t>
  </si>
  <si>
    <t>0405050151</t>
  </si>
  <si>
    <t>0405050143</t>
  </si>
  <si>
    <t>0405050135</t>
  </si>
  <si>
    <t>0405050127</t>
  </si>
  <si>
    <t>0405050119</t>
  </si>
  <si>
    <t>0405050070</t>
  </si>
  <si>
    <t>0405050062</t>
  </si>
  <si>
    <t>0405050054</t>
  </si>
  <si>
    <t>0405050046</t>
  </si>
  <si>
    <t>0405050020</t>
  </si>
  <si>
    <t>0405050011</t>
  </si>
  <si>
    <t>0417010060</t>
  </si>
  <si>
    <t>0417010044</t>
  </si>
  <si>
    <t>0506010015</t>
  </si>
  <si>
    <t xml:space="preserve"> 0405050038</t>
  </si>
  <si>
    <t>CAUTERIZACAO DE CORNEA</t>
  </si>
  <si>
    <t>0405010168</t>
  </si>
  <si>
    <t>SONDAGEM DE VIAS LACRIMAIS</t>
  </si>
  <si>
    <t>ENUCLEACAO DE GLOBO OCULAR</t>
  </si>
  <si>
    <t>TOPOPLASTIA DO TRANSPLANTE</t>
  </si>
  <si>
    <t>BIOPSIA DE CORNEA</t>
  </si>
  <si>
    <t>POTENCIAL DE ACUIDADE VISUAL</t>
  </si>
  <si>
    <t>TESTE DE SCHIRMER</t>
  </si>
  <si>
    <t>TRATAMENTO OFTALMOLÓGICO DE PACIENTE COM GLAUCOMA - 1ª LINHA ASSOCIADA A 2ª LINHA - MONOCULAR</t>
  </si>
  <si>
    <t>TRATAMENTO OFTALMOLÓGICO DE PACIENTE COM GLAUCOMA - 1ª LINHA ASSOCIADA A 2ª LINHA - BINOCULAR</t>
  </si>
  <si>
    <t>TRATAMENTO OFTALMOLÓGICO DE PACIENTE COM GLAUCOMA - 1ª LINHA ASSOCIADA A 3ª LINHA - MONOCULAR</t>
  </si>
  <si>
    <t>TRATAMENTO OFTALMOLÓGICO DE PACIENTE COM GLAUCOMA - 1ª LINHA ASSOCIADA A 3ª LINHA - BINOCULAR</t>
  </si>
  <si>
    <t>TRATAMENTO OFTALMOLÓGICO DE PACIENTE COM GLAUCOMA - 2ª LINHA ASSOCIADA A 3ª LINHA - MONOCULAR</t>
  </si>
  <si>
    <t>TRATAMENTO OFTALMOLÓGICO DE PACIENTE COM GLAUCOMA - 2ª LINHA ASSOCIADA A 3ª LINHA - BINOCULAR</t>
  </si>
  <si>
    <t>TRATAMENTO OFTALMOLÓGICO DE PACIENTE COM GLAUCOMA MONOCULAR- ASSOCIAÇÃO DE 1ª, 2ª E 3ª LINHAS</t>
  </si>
  <si>
    <t>SIMBLEFAROPLASTIA</t>
  </si>
  <si>
    <t>SONDAGEM DE CANAL LACRIMAL SOB ANESTESIA GERAL</t>
  </si>
  <si>
    <t>TRATAMENTO CIRURGICO DE BLEFAROCALASE</t>
  </si>
  <si>
    <t>SUTURA DE ESCLERA</t>
  </si>
  <si>
    <t>TRATAMENTO CIRURGICO DE DEISCENCIA DE SUTURA DE ESCLERA</t>
  </si>
  <si>
    <t>CRIOTERAPIA DE TUMORES INTRA-OCULARES</t>
  </si>
  <si>
    <t>EXERESE DE TUMOR MALIGNO INTRA-OCULAR</t>
  </si>
  <si>
    <t>REPOSICIONAMENTO DE LENTE INTRAOCULAR</t>
  </si>
  <si>
    <t>FOTOTRABECULOPLASTIA A LASER</t>
  </si>
  <si>
    <t>IMPLANTE DE PROTESE ANTI-GLAUCOMATOSA</t>
  </si>
  <si>
    <t>BIOPSIA DE CONJUNTIVA</t>
  </si>
  <si>
    <t xml:space="preserve">BIOPSIA DE IRIS, CORPO CILIAR, RETINA, COROIDE, VITREO E TUMOR INTRA OCULAR  </t>
  </si>
  <si>
    <t>CERATOMETRIA</t>
  </si>
  <si>
    <t>EXERCICIOS ORTOPTICOS</t>
  </si>
  <si>
    <t>CORRECAO CIRURGICA DE ENTROPIO E ECTROPIO</t>
  </si>
  <si>
    <t>DRENAGEM DE ABSCESSO DE PALPEBRA</t>
  </si>
  <si>
    <t>RECONSTITUICAO DE CANAL LACRIMAL</t>
  </si>
  <si>
    <t>RECONSTITUICAO PARCIAL DE PALPEBRA COM TARSORRAFIA</t>
  </si>
  <si>
    <t>RECONSTITUICAO TOTAL DE PALPEBRA</t>
  </si>
  <si>
    <t>TRATAMENTO CIRURGICO DE TRIQUIASE C/ OU S/ ENXERTO</t>
  </si>
  <si>
    <t>VITRECTOMIA POSTERIOR</t>
  </si>
  <si>
    <t>CORRECAO CIRURGICA DE LAGOFTALMO</t>
  </si>
  <si>
    <t>EXENTERACAO DE ORBITA</t>
  </si>
  <si>
    <t>INJECAO RETROBULBAR / PERIBULBAR</t>
  </si>
  <si>
    <t>CICLODIALISE</t>
  </si>
  <si>
    <t>IRIDECTOMIA CIRURGICA</t>
  </si>
  <si>
    <t>TRATAMENTO CIRURGICO DE PTERIGIO</t>
  </si>
  <si>
    <t>BIOPSIA DE ESCLERA</t>
  </si>
  <si>
    <t>BIOMETRIA ULTRASSÔNICA (MONOCULAR)</t>
  </si>
  <si>
    <t>ELETRO-OCULOGRAFIA</t>
  </si>
  <si>
    <t>ELETRORETINOGRAFIA</t>
  </si>
  <si>
    <t>TESTE DE VISÃO DE CORES</t>
  </si>
  <si>
    <t>TESTE P/ ADAPTACAO DE LENTE DE CONTATO</t>
  </si>
  <si>
    <t>CONSULTA MEDICA EM ATENÇÃO ESPECIALIZADA(em Oftalmologia)</t>
  </si>
  <si>
    <t>TRATAMENTO OFTALMOLÒGICO DE PACIENTE C/ GLAUCOMA BINOCULAR (1ª LINHA )</t>
  </si>
  <si>
    <t>TRATAMENTO OFTALMOLÓGICO DE PACIENTE C/ GLAUCOMA BINOCULAR (3 ª LINHA)</t>
  </si>
  <si>
    <t>TRATAMENTO OFTALMOLÓGICO DE PACIENTE C/ GLAUCOMA MONOCULAR (1ª LINHA )</t>
  </si>
  <si>
    <t>TRATAMENTO OFTALMOLÓGICO DE PACIENTE COM GLAUCOMA MONOCULAR (2ª LINHA)</t>
  </si>
  <si>
    <t>TRATAMENTO OFTALMOLÓGICO DE PACIENTE COM GLAUCOMA MONOCULAR (3ª LINHA)</t>
  </si>
  <si>
    <t>EPILACAO DE CILIOS</t>
  </si>
  <si>
    <t>CRIOTERAPIA OCULAR</t>
  </si>
  <si>
    <t>DESCOMPRESSAO DE NERVO OPTICO</t>
  </si>
  <si>
    <t>DESCOMPRESSAO DE ORBITA</t>
  </si>
  <si>
    <t>RECONSTITUICAO DE PAREDE DA ORBITA</t>
  </si>
  <si>
    <t>TRATAMENTO CIRURGICO DE XANTELASMA</t>
  </si>
  <si>
    <t>TRATAMENTO DE PTOSE PALPEBRAL</t>
  </si>
  <si>
    <t>IMPLANTE INTRA-ESTROMAL</t>
  </si>
  <si>
    <t>IMPLANTE SECUNDARIO DE LENTE INTRA-OCULAR - LIO</t>
  </si>
  <si>
    <t>IRIDOTOMIA A LASER</t>
  </si>
  <si>
    <t>SUBSTITUICAO DE LENTE INTRA-OCULAR</t>
  </si>
  <si>
    <t>SEDACAO</t>
  </si>
  <si>
    <t>TRANSPLANTE DE CORNEA (EM CIRURGIAS COMBINADAS)</t>
  </si>
  <si>
    <t>TRANSPLANTE DE CORNEA (EM REOPERACOES)</t>
  </si>
  <si>
    <t>ACOMPANHAMENTO DE PACIENTE POS-TRANSPLANTE DE CORNEA</t>
  </si>
  <si>
    <t>BIOPSIA DE PALPEBRA</t>
  </si>
  <si>
    <t>PAQUIMETRIA ULTRASSÔNICA</t>
  </si>
  <si>
    <t>ULTRASSONOGRAFIA DE GLOBO OCULAR / ORBITA (MONOCULAR)</t>
  </si>
  <si>
    <t>BIOMICROSCOPIA DE FUNDO DE OLHO</t>
  </si>
  <si>
    <t>CAMPIMETRIA COMPUTADORIZADA OU MANUAL COM GRÁFICO</t>
  </si>
  <si>
    <t>CURVA DIARIA DE PRESSAO OCULAR CDPO (MINIMO 3 MEDIDAS)</t>
  </si>
  <si>
    <t>TRANSPLANTE DE ESCLERA</t>
  </si>
  <si>
    <t>TRANSPLANTE DE CORNEA</t>
  </si>
  <si>
    <t>ANESTESIA GERAL</t>
  </si>
  <si>
    <t>RADIAÇÃO PARA CROSS LINKING CORNEANO</t>
  </si>
  <si>
    <t>TRATAMENTO CIRÚRGICO DE DEISCÊNCIA DE SUTURA DE CÓRNEA</t>
  </si>
  <si>
    <t>CIRURGIA DE CATARATA CONGÊNITA</t>
  </si>
  <si>
    <t>FACOEMULSIFICACAO C/ IMPLANTE DE LENTE INTRA-OCULAR DOBRAVEL</t>
  </si>
  <si>
    <t>TRATAMENTO CIRURGICO DE GLAUCOMA CONGENITO</t>
  </si>
  <si>
    <t>TRABECULECTOMIA</t>
  </si>
  <si>
    <t>SUTURA DE CORNEA</t>
  </si>
  <si>
    <t>SUTURA DE CONJUNTIVA</t>
  </si>
  <si>
    <t>SINEQUIOLISE A YAG LASER</t>
  </si>
  <si>
    <t>RETIRADA DE CORPO ESTRANHO DA CORNEA</t>
  </si>
  <si>
    <t>RETIRADA DE CORPO ESTRANHO DA CAMARA ANTERIOR DO OLHO</t>
  </si>
  <si>
    <t>RECONSTRUCAO DE CAMARA ANTERIOR DO OLHO</t>
  </si>
  <si>
    <t>RECONSTITUICAO DE FORNIX CONJUNTIVAL</t>
  </si>
  <si>
    <t>RECOBRIMENTO CONJUNTIVAL</t>
  </si>
  <si>
    <t>PARACENTESE DE CAMARA ANTERIOR</t>
  </si>
  <si>
    <t>IRIDOCICLECTOMIA</t>
  </si>
  <si>
    <t>INJECAO SUBCONJUTIVAL / SUBTENONIANA</t>
  </si>
  <si>
    <t>FACOEMULSIFICACAO C/ IMPLANTE DE LENTE INTRA-OCULAR RIGIDA</t>
  </si>
  <si>
    <t>FACECTOMIA S/ IMPLANTE DE LENTE INTRA-OCULAR</t>
  </si>
  <si>
    <t>FACECTOMIA C/ IMPLANTE DE LENTE INTRA-OCULAR</t>
  </si>
  <si>
    <t>EXERESE DE TUMOR DE CONJUNTIVA</t>
  </si>
  <si>
    <t>CORRECAO CIRURGICA DE HERNIA DE IRIS</t>
  </si>
  <si>
    <t>CORRECAO DE ASTIGMATISMO SECUNDARIO</t>
  </si>
  <si>
    <t>CICLOCRIOCOAGULACAO / DIATERMIA</t>
  </si>
  <si>
    <t>CAPSULOTOMIA A YAG LASER</t>
  </si>
  <si>
    <t>CAPSULECTOMIA POSTERIOR CIRURGICA</t>
  </si>
  <si>
    <t>TRANSPLANTE DE PERIOSTEO EM ESCLEROMALACIA</t>
  </si>
  <si>
    <t>RECONSTITUICAO DE CAVIDADE ORBITÁRIA</t>
  </si>
  <si>
    <t>ORBITOTOMIA</t>
  </si>
  <si>
    <t>EXPLANTE DE LENTE INTRA OCULAR</t>
  </si>
  <si>
    <t>EVISCERACAO DE GLOBO OCULAR</t>
  </si>
  <si>
    <t>REMOÇÃO DE IMPLANTE EPISCLERAL</t>
  </si>
  <si>
    <t>REMOÇÃO DE OLEO DE SILICONE</t>
  </si>
  <si>
    <t>RETINOPEXIA PNEUMATICA</t>
  </si>
  <si>
    <t>DRENAGEM DE HEMORRAGIA DE COROIDE</t>
  </si>
  <si>
    <t>PAN-FOTOCOAGULAÇÃO DE RETINA A LASER</t>
  </si>
  <si>
    <t>TERMOTERAPIA TRANSPUPILAR</t>
  </si>
  <si>
    <t>VITRECTOMIA POSTERIOR COM INFUSÃO DE PERFLUOCARBONO/ÓLEO DE SILICONE/ENDOLASER</t>
  </si>
  <si>
    <t>VITRECTOMIA POSTERIOR COM INFUSÃO DE PERFLUOCARBONO E ENDOLASER</t>
  </si>
  <si>
    <t>VITRIOLISE A YAG LASER</t>
  </si>
  <si>
    <t>VITRECTOMIA ANTERIOR</t>
  </si>
  <si>
    <t>TRATAMENTO CIRURGICO DE NEOPLASIA DE ESCLERA</t>
  </si>
  <si>
    <t>TRATAMENTO CIRURGICO DE MIIASE PALPEBRAL</t>
  </si>
  <si>
    <t>RETINOPEXIA C/ INTROFLEXAO ESCLERAL</t>
  </si>
  <si>
    <t>INJECAO INTRA-VITREO</t>
  </si>
  <si>
    <t>FOTOCOAGULACAO A LASER</t>
  </si>
  <si>
    <t>APLICACAO DE PLACA RADIOATIVA EPISCLERAL</t>
  </si>
  <si>
    <t>CORRECAO CIRURGICA DO ESTRABISMO (ATE 2 MUSCULOS)</t>
  </si>
  <si>
    <t>CORRECAO CIRURGICA DE ESTRABISMO (ACIMA DE 2 MUSCULOS)</t>
  </si>
  <si>
    <t>SUTURA DE PALPEBRAS</t>
  </si>
  <si>
    <t>EXTIRPACAO DE GLANDULA LACRIMAL</t>
  </si>
  <si>
    <t>EXERESE DE CALAZIO E OUTRAS PEQUENAS LESOES DA PALPEBRA E SUPERCILIOS</t>
  </si>
  <si>
    <t>OCLUSAO DE PONTO LACRIMAL</t>
  </si>
  <si>
    <t>EPILACAO A LASER</t>
  </si>
  <si>
    <t>DACRIOCISTORRINOSTOMIA</t>
  </si>
  <si>
    <t>CORRECAO CIRURGICA DE EPICANTO E TELECANTO</t>
  </si>
  <si>
    <t>TRATAMENTO OFTALMOLÓGICO DE PACIENTE COM GLAUCOMA COM DISPENSAÇÃO DE PILOCARPINA BINOCULAR</t>
  </si>
  <si>
    <t>TRATAMENTO OFTALMOLÓGICO DE PACIENTE COM GLAUCOMA COM DISPENSAÇÃO DE PILOCARPINA MONOCULAR</t>
  </si>
  <si>
    <t>TRATAMENTO OFTALMOLOGICO DE PACIENTE COM GLAUCOMA COM DISPENSAÇÃO DE ACETAZOLAMIDA MONOCULAR OU BINOCULAR</t>
  </si>
  <si>
    <t>TRATAMENTO OFTALMOLÓGICO DE PACIENTE C/ GLAUCOMA BINOCULAR (2ª LINHA)</t>
  </si>
  <si>
    <t>ACOMPANHAMENTO E AVALIACAO DE GLAUCOMA POR FUNDOSCOPIA E TONOMETRIA</t>
  </si>
  <si>
    <t>CONSULTA PARA DIAGNÓSTICO/REAVALIAÇÃO DE GLAUCOMA (TONOMETRIA, FUNDOSCOPIA E CAMPIMETRIA)</t>
  </si>
  <si>
    <t>TOPOGRAFIA COMPUTADORIZADA DE CÓRNEA</t>
  </si>
  <si>
    <t>TONOMETRIA</t>
  </si>
  <si>
    <t>TESTE ORTÓPTICO</t>
  </si>
  <si>
    <t>TESTE DE PROVOCACAO DE GLAUCOMA</t>
  </si>
  <si>
    <t>RETINOGRAFIA FLUORESCENTE BINOCULAR</t>
  </si>
  <si>
    <t>RETINOGRAFIA COLORIDA BINOCULAR</t>
  </si>
  <si>
    <t>POTENCIAL VISUAL EVOCADO</t>
  </si>
  <si>
    <t>MICROSCOPIA ESPECULAR DE CORNEA</t>
  </si>
  <si>
    <t>MEDIDA DE OFUSCAMENTO E CONTRASTE</t>
  </si>
  <si>
    <t>MAPEAMENTO DE RETINA</t>
  </si>
  <si>
    <t>GONIOSCOPIA</t>
  </si>
  <si>
    <t>FUNDOSCOPIA</t>
  </si>
  <si>
    <t>ESTESIOMETRIA</t>
  </si>
  <si>
    <t>BIOPSIA DE TUMOR INTRA OCULAR</t>
  </si>
  <si>
    <t>Linha de cuidado da Catarata</t>
  </si>
  <si>
    <t>CONSULTA EM OFTALMOLOGIA - AVALIAÇÃO CIRÚRGICA (FÍSICO)</t>
  </si>
  <si>
    <t xml:space="preserve">ULTRASSONOGRAFIA DO GLOBO OCULAR/ORBITA MONOCULAR </t>
  </si>
  <si>
    <t xml:space="preserve">PAQUIMETRIA ULTRASSÔNICA </t>
  </si>
  <si>
    <t xml:space="preserve">BIOMETRIA ULTRASSÔNICA (MONOCULAR) </t>
  </si>
  <si>
    <t xml:space="preserve">BIOMICROSCOPIA DE FUNDO DE OLHO </t>
  </si>
  <si>
    <t xml:space="preserve">CAMPIMETRIA COMP. OU MANUAL COM GRÁFICO </t>
  </si>
  <si>
    <t xml:space="preserve">CERATOMETRIA </t>
  </si>
  <si>
    <t xml:space="preserve">CURVA DIÁRIA DE PRESSÃO OCULAR CDPO </t>
  </si>
  <si>
    <t xml:space="preserve">FUNDOSCOPIA </t>
  </si>
  <si>
    <t xml:space="preserve">GONIOSCOPIA </t>
  </si>
  <si>
    <t xml:space="preserve">MAPEAMENTO DE RETINA COM GRÁFICO </t>
  </si>
  <si>
    <t xml:space="preserve">MICROSCOPIA ESPECULAR DE CÓRNEA </t>
  </si>
  <si>
    <t xml:space="preserve">POTENCIAL DE ACUIDADE VISUAL </t>
  </si>
  <si>
    <t xml:space="preserve">RETINOGRAFIA FLUORESCENTE BINOCULAR </t>
  </si>
  <si>
    <t xml:space="preserve">RETINOGRAFIA COLORIDA BINOCULAR </t>
  </si>
  <si>
    <t xml:space="preserve">TESTE DE VISÃO DE CORES </t>
  </si>
  <si>
    <t xml:space="preserve">TESTE ORTÓPTICO </t>
  </si>
  <si>
    <t>TESTE PARA ADAPTAÇÃO DE LENTE DE CONTATO</t>
  </si>
  <si>
    <t xml:space="preserve">TONOMETRIA </t>
  </si>
  <si>
    <t xml:space="preserve">TOPOGRAFIA COMPUTADORIZADA DE CÓRNEA </t>
  </si>
  <si>
    <t>TRANSPLANTE DE CÓRNEA</t>
  </si>
  <si>
    <t>TRANSPLANTE DE CÓRNEA EM CIRURGIAS COMBINADAS</t>
  </si>
  <si>
    <t>TRANSPLANTE DE CÓRNEA EM REOPERAÇÕES</t>
  </si>
  <si>
    <t>ACOMPANHAMENTO DE PAC POS TRANSPLANTE</t>
  </si>
  <si>
    <t>TRATAMENTO OFTALMOLÓGICO DE PACIENTE COM DISPENSAÇÃO DE ACETAZOLAMIDA MONOCULAR OU BINOCULAR</t>
  </si>
  <si>
    <t>TRATAMENTO OFTALMOLÓGICO DE PACIENTE COM DISPENSAÇÃO DE PILOCARPINA MONOCULAR</t>
  </si>
  <si>
    <t>TRATAMENTO OFTALMOLÓGICO DE PACIENTE COM DISPENSAÇÃO DE PILOCARPINA BINOCULAR</t>
  </si>
  <si>
    <t>TOMOGRAFIA DE COERENCIA OPTICA (OCT)</t>
  </si>
  <si>
    <t>FACOEMULSIFICACAO C/ IMPLANTE DE LENTE INTRA-OCULAR DOBRÁVEL</t>
  </si>
  <si>
    <t>N/D</t>
  </si>
  <si>
    <t>ANESTESIA REGIONAL</t>
  </si>
  <si>
    <t>0417010052</t>
  </si>
  <si>
    <t>QTD. MINIMA / MÊS</t>
  </si>
  <si>
    <t>INJECAO INTRA-VITREO (AVASTIN OU LUCENTIS)</t>
  </si>
  <si>
    <t>SEDAÇÃO PORTE 01 *</t>
  </si>
  <si>
    <t>SEDAÇÃO PORTE 03 *</t>
  </si>
  <si>
    <t>VL. COMPLEMENTAR
(FONTE 100)</t>
  </si>
  <si>
    <t>TRATAMENTO CLÍNICO - GLAUCOMA</t>
  </si>
  <si>
    <t>LINHA DE CUIDADO DA RETINA</t>
  </si>
  <si>
    <t>TOTAL</t>
  </si>
  <si>
    <t>Proporção</t>
  </si>
  <si>
    <t>CONSULTA EM OFTALMOLOGIA - GERAL</t>
  </si>
  <si>
    <t>CONSULTA EM OFTALMOLOGIA - AVALIAÇÃO CIRÚRGICA</t>
  </si>
  <si>
    <t>OFERTA / MÊS</t>
  </si>
  <si>
    <t>QUANTIDADE MINÍMA DE CONSULTA PARA LINHA DE CUIDADO -&gt;</t>
  </si>
  <si>
    <t>Proporção em relação ao total de consultas</t>
  </si>
  <si>
    <t xml:space="preserve"> </t>
  </si>
  <si>
    <t>QUANTIDADE MINÍMA DE PROCEDIMENTOS PARA LINHA DE CUIDADO -&gt;</t>
  </si>
  <si>
    <t>DIGITE AQUI A OFERTA DE CONSULTAS PARA O CALCULO DOS PROCEDIMENTOS DE ACORDO COM A PROPORCIONALIDADE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</si>
</sst>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49" fontId="0" fillId="0" borderId="0" xfId="0" applyNumberForma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right" vertical="center"/>
    </xf>
    <xf numFmtId="43" fontId="9" fillId="0" borderId="1" xfId="1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43" fontId="8" fillId="0" borderId="1" xfId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right" vertical="center"/>
    </xf>
    <xf numFmtId="43" fontId="10" fillId="0" borderId="1" xfId="1" applyFont="1" applyBorder="1" applyAlignment="1">
      <alignment horizontal="right" vertical="center"/>
    </xf>
    <xf numFmtId="0" fontId="10" fillId="0" borderId="6" xfId="0" applyFont="1" applyBorder="1" applyAlignment="1">
      <alignment vertical="center" wrapText="1"/>
    </xf>
    <xf numFmtId="43" fontId="10" fillId="0" borderId="6" xfId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43" fontId="10" fillId="0" borderId="1" xfId="1" applyFont="1" applyBorder="1" applyAlignment="1">
      <alignment vertical="center"/>
    </xf>
    <xf numFmtId="49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43" fontId="6" fillId="0" borderId="0" xfId="1" applyFont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43" fontId="6" fillId="0" borderId="1" xfId="1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43" fontId="10" fillId="0" borderId="1" xfId="1" applyFont="1" applyFill="1" applyBorder="1" applyAlignment="1">
      <alignment horizontal="right" vertical="center"/>
    </xf>
    <xf numFmtId="43" fontId="10" fillId="0" borderId="1" xfId="1" applyFont="1" applyFill="1" applyBorder="1" applyAlignment="1">
      <alignment vertical="center"/>
    </xf>
    <xf numFmtId="43" fontId="6" fillId="0" borderId="6" xfId="1" applyFont="1" applyBorder="1" applyAlignment="1">
      <alignment vertical="center"/>
    </xf>
    <xf numFmtId="43" fontId="6" fillId="0" borderId="6" xfId="1" applyFont="1" applyBorder="1" applyAlignment="1">
      <alignment horizontal="right" vertical="center"/>
    </xf>
    <xf numFmtId="43" fontId="6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" fontId="6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1" fontId="10" fillId="0" borderId="2" xfId="0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0" fontId="10" fillId="0" borderId="1" xfId="5" applyNumberFormat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 applyProtection="1">
      <alignment vertical="center"/>
      <protection locked="0"/>
    </xf>
    <xf numFmtId="3" fontId="6" fillId="0" borderId="1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165" fontId="10" fillId="0" borderId="1" xfId="5" applyNumberFormat="1" applyFont="1" applyBorder="1" applyAlignment="1">
      <alignment vertical="center"/>
    </xf>
    <xf numFmtId="166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3" fontId="6" fillId="0" borderId="8" xfId="0" applyNumberFormat="1" applyFont="1" applyBorder="1" applyAlignment="1">
      <alignment vertical="center"/>
    </xf>
    <xf numFmtId="165" fontId="12" fillId="0" borderId="1" xfId="5" applyNumberFormat="1" applyFont="1" applyBorder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 applyProtection="1">
      <alignment horizontal="right" vertical="center"/>
      <protection locked="0"/>
    </xf>
    <xf numFmtId="3" fontId="11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 indent="1"/>
    </xf>
    <xf numFmtId="0" fontId="7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right" vertical="center" inden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43" fontId="6" fillId="0" borderId="1" xfId="1" applyFont="1" applyBorder="1" applyAlignment="1">
      <alignment horizontal="right" vertical="center"/>
    </xf>
  </cellXfs>
  <cellStyles count="6">
    <cellStyle name="Normal" xfId="0" builtinId="0"/>
    <cellStyle name="Normal 2" xfId="2"/>
    <cellStyle name="Porcentagem" xfId="5" builtinId="5"/>
    <cellStyle name="Porcentagem 2" xfId="4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</xdr:row>
      <xdr:rowOff>866775</xdr:rowOff>
    </xdr:from>
    <xdr:to>
      <xdr:col>8</xdr:col>
      <xdr:colOff>561975</xdr:colOff>
      <xdr:row>3</xdr:row>
      <xdr:rowOff>114300</xdr:rowOff>
    </xdr:to>
    <xdr:sp macro="" textlink="">
      <xdr:nvSpPr>
        <xdr:cNvPr id="2" name="Seta para a Esquerd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448800" y="1028700"/>
          <a:ext cx="447675" cy="381000"/>
        </a:xfrm>
        <a:prstGeom prst="lef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142875</xdr:colOff>
      <xdr:row>118</xdr:row>
      <xdr:rowOff>876300</xdr:rowOff>
    </xdr:from>
    <xdr:to>
      <xdr:col>8</xdr:col>
      <xdr:colOff>590550</xdr:colOff>
      <xdr:row>120</xdr:row>
      <xdr:rowOff>123825</xdr:rowOff>
    </xdr:to>
    <xdr:sp macro="" textlink="">
      <xdr:nvSpPr>
        <xdr:cNvPr id="3" name="Seta para a Esquerd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77375" y="21631275"/>
          <a:ext cx="447675" cy="381000"/>
        </a:xfrm>
        <a:prstGeom prst="lef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66675</xdr:colOff>
      <xdr:row>129</xdr:row>
      <xdr:rowOff>876300</xdr:rowOff>
    </xdr:from>
    <xdr:to>
      <xdr:col>8</xdr:col>
      <xdr:colOff>514350</xdr:colOff>
      <xdr:row>131</xdr:row>
      <xdr:rowOff>123825</xdr:rowOff>
    </xdr:to>
    <xdr:sp macro="" textlink="">
      <xdr:nvSpPr>
        <xdr:cNvPr id="4" name="Seta para a Esquer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401175" y="24869775"/>
          <a:ext cx="447675" cy="381000"/>
        </a:xfrm>
        <a:prstGeom prst="lef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47625</xdr:colOff>
      <xdr:row>157</xdr:row>
      <xdr:rowOff>885825</xdr:rowOff>
    </xdr:from>
    <xdr:to>
      <xdr:col>8</xdr:col>
      <xdr:colOff>495300</xdr:colOff>
      <xdr:row>159</xdr:row>
      <xdr:rowOff>133350</xdr:rowOff>
    </xdr:to>
    <xdr:sp macro="" textlink="">
      <xdr:nvSpPr>
        <xdr:cNvPr id="5" name="Seta para a Esquerd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382125" y="31032450"/>
          <a:ext cx="447675" cy="381000"/>
        </a:xfrm>
        <a:prstGeom prst="lef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95250</xdr:colOff>
      <xdr:row>182</xdr:row>
      <xdr:rowOff>866775</xdr:rowOff>
    </xdr:from>
    <xdr:to>
      <xdr:col>8</xdr:col>
      <xdr:colOff>542925</xdr:colOff>
      <xdr:row>184</xdr:row>
      <xdr:rowOff>114300</xdr:rowOff>
    </xdr:to>
    <xdr:sp macro="" textlink="">
      <xdr:nvSpPr>
        <xdr:cNvPr id="7" name="Seta para a Esquerd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429750" y="39595425"/>
          <a:ext cx="447675" cy="381000"/>
        </a:xfrm>
        <a:prstGeom prst="lef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3"/>
  <sheetViews>
    <sheetView tabSelected="1" topLeftCell="A175" zoomScaleNormal="100" workbookViewId="0">
      <selection activeCell="H183" sqref="H183"/>
    </sheetView>
  </sheetViews>
  <sheetFormatPr defaultColWidth="9.140625" defaultRowHeight="12.75" x14ac:dyDescent="0.25"/>
  <cols>
    <col min="1" max="1" width="11.85546875" style="45" customWidth="1"/>
    <col min="2" max="2" width="55.42578125" style="46" customWidth="1"/>
    <col min="3" max="3" width="9.5703125" style="48" bestFit="1" customWidth="1"/>
    <col min="4" max="4" width="9.5703125" style="49" bestFit="1" customWidth="1"/>
    <col min="5" max="5" width="14.140625" style="48" customWidth="1"/>
    <col min="6" max="7" width="9.85546875" style="47" customWidth="1"/>
    <col min="8" max="8" width="19.7109375" style="47" customWidth="1"/>
    <col min="9" max="9" width="12.85546875" style="47" bestFit="1" customWidth="1"/>
    <col min="10" max="16384" width="9.140625" style="47"/>
  </cols>
  <sheetData>
    <row r="2" spans="1:9" ht="76.5" x14ac:dyDescent="0.25">
      <c r="A2" s="93" t="s">
        <v>6</v>
      </c>
      <c r="B2" s="93"/>
      <c r="C2" s="93"/>
      <c r="D2" s="93"/>
      <c r="E2" s="93"/>
      <c r="F2" s="93"/>
      <c r="G2" s="93"/>
      <c r="H2" s="71" t="s">
        <v>373</v>
      </c>
    </row>
    <row r="3" spans="1:9" x14ac:dyDescent="0.25">
      <c r="A3" s="87" t="s">
        <v>369</v>
      </c>
      <c r="B3" s="87"/>
      <c r="C3" s="87"/>
      <c r="D3" s="87"/>
      <c r="E3" s="87"/>
      <c r="F3" s="87"/>
      <c r="G3" s="84">
        <v>1056</v>
      </c>
      <c r="H3" s="73">
        <v>0</v>
      </c>
    </row>
    <row r="4" spans="1:9" ht="51" x14ac:dyDescent="0.25">
      <c r="A4" s="17" t="s">
        <v>1</v>
      </c>
      <c r="B4" s="43" t="s">
        <v>0</v>
      </c>
      <c r="C4" s="19" t="s">
        <v>65</v>
      </c>
      <c r="D4" s="20" t="s">
        <v>66</v>
      </c>
      <c r="E4" s="21" t="s">
        <v>361</v>
      </c>
      <c r="F4" s="62" t="s">
        <v>357</v>
      </c>
      <c r="G4" s="22" t="s">
        <v>370</v>
      </c>
      <c r="H4" s="60" t="s">
        <v>368</v>
      </c>
    </row>
    <row r="5" spans="1:9" x14ac:dyDescent="0.25">
      <c r="A5" s="31" t="s">
        <v>36</v>
      </c>
      <c r="B5" s="30" t="s">
        <v>366</v>
      </c>
      <c r="C5" s="41">
        <f>VLOOKUP(A5,Plan2!$A$1:$E$155,4,FALSE)</f>
        <v>10</v>
      </c>
      <c r="D5" s="32"/>
      <c r="E5" s="41">
        <v>0</v>
      </c>
      <c r="F5" s="63">
        <v>704</v>
      </c>
      <c r="G5" s="70">
        <f t="shared" ref="G5:G36" si="0">F5/$G$3</f>
        <v>0.66666666666666663</v>
      </c>
      <c r="H5" s="72">
        <f>ROUNDUP(G5*$H$3,0)</f>
        <v>0</v>
      </c>
    </row>
    <row r="6" spans="1:9" x14ac:dyDescent="0.25">
      <c r="A6" s="31" t="s">
        <v>36</v>
      </c>
      <c r="B6" s="30" t="s">
        <v>367</v>
      </c>
      <c r="C6" s="41">
        <f>VLOOKUP(A6,Plan2!$A$1:$E$155,4,FALSE)</f>
        <v>10</v>
      </c>
      <c r="D6" s="32"/>
      <c r="E6" s="41">
        <v>0</v>
      </c>
      <c r="F6" s="63">
        <v>352</v>
      </c>
      <c r="G6" s="70">
        <f t="shared" si="0"/>
        <v>0.33333333333333331</v>
      </c>
      <c r="H6" s="72">
        <f t="shared" ref="H6:H69" si="1">ROUNDUP(G6*$H$3,0)</f>
        <v>0</v>
      </c>
    </row>
    <row r="7" spans="1:9" x14ac:dyDescent="0.25">
      <c r="A7" s="28" t="s">
        <v>75</v>
      </c>
      <c r="B7" s="26" t="s">
        <v>195</v>
      </c>
      <c r="C7" s="51">
        <v>31.1</v>
      </c>
      <c r="D7" s="38"/>
      <c r="E7" s="51">
        <v>143.9</v>
      </c>
      <c r="F7" s="64">
        <v>1</v>
      </c>
      <c r="G7" s="70">
        <f t="shared" si="0"/>
        <v>9.46969696969697E-4</v>
      </c>
      <c r="H7" s="72">
        <f t="shared" si="1"/>
        <v>0</v>
      </c>
      <c r="I7" s="59"/>
    </row>
    <row r="8" spans="1:9" x14ac:dyDescent="0.25">
      <c r="A8" s="28" t="s">
        <v>74</v>
      </c>
      <c r="B8" s="26" t="s">
        <v>175</v>
      </c>
      <c r="C8" s="51">
        <v>68.62</v>
      </c>
      <c r="D8" s="38"/>
      <c r="E8" s="51">
        <v>0</v>
      </c>
      <c r="F8" s="64">
        <v>1</v>
      </c>
      <c r="G8" s="70">
        <f t="shared" si="0"/>
        <v>9.46969696969697E-4</v>
      </c>
      <c r="H8" s="72">
        <f t="shared" si="1"/>
        <v>0</v>
      </c>
      <c r="I8" s="59"/>
    </row>
    <row r="9" spans="1:9" x14ac:dyDescent="0.25">
      <c r="A9" s="28" t="s">
        <v>73</v>
      </c>
      <c r="B9" s="26" t="s">
        <v>212</v>
      </c>
      <c r="C9" s="51">
        <v>68.62</v>
      </c>
      <c r="D9" s="38"/>
      <c r="E9" s="51">
        <v>164.6</v>
      </c>
      <c r="F9" s="64">
        <v>1</v>
      </c>
      <c r="G9" s="70">
        <f t="shared" si="0"/>
        <v>9.46969696969697E-4</v>
      </c>
      <c r="H9" s="72">
        <f t="shared" si="1"/>
        <v>0</v>
      </c>
      <c r="I9" s="59"/>
    </row>
    <row r="10" spans="1:9" ht="25.5" x14ac:dyDescent="0.25">
      <c r="A10" s="28" t="s">
        <v>72</v>
      </c>
      <c r="B10" s="26" t="s">
        <v>196</v>
      </c>
      <c r="C10" s="51">
        <v>199.21</v>
      </c>
      <c r="D10" s="38"/>
      <c r="E10" s="51">
        <v>0</v>
      </c>
      <c r="F10" s="64">
        <v>1</v>
      </c>
      <c r="G10" s="70">
        <f t="shared" si="0"/>
        <v>9.46969696969697E-4</v>
      </c>
      <c r="H10" s="72">
        <f t="shared" si="1"/>
        <v>0</v>
      </c>
      <c r="I10" s="59"/>
    </row>
    <row r="11" spans="1:9" x14ac:dyDescent="0.25">
      <c r="A11" s="28" t="s">
        <v>71</v>
      </c>
      <c r="B11" s="26" t="s">
        <v>239</v>
      </c>
      <c r="C11" s="51">
        <v>18.329999999999998</v>
      </c>
      <c r="D11" s="38"/>
      <c r="E11" s="51">
        <v>0</v>
      </c>
      <c r="F11" s="64">
        <v>1</v>
      </c>
      <c r="G11" s="70">
        <f t="shared" si="0"/>
        <v>9.46969696969697E-4</v>
      </c>
      <c r="H11" s="72">
        <f t="shared" si="1"/>
        <v>0</v>
      </c>
      <c r="I11" s="59"/>
    </row>
    <row r="12" spans="1:9" x14ac:dyDescent="0.25">
      <c r="A12" s="28" t="s">
        <v>10</v>
      </c>
      <c r="B12" s="14" t="s">
        <v>326</v>
      </c>
      <c r="C12" s="51">
        <f>VLOOKUP(A12,Plan2!$A$1:$E$155,4,FALSE)</f>
        <v>14.81</v>
      </c>
      <c r="D12" s="38"/>
      <c r="E12" s="51">
        <v>0</v>
      </c>
      <c r="F12" s="65">
        <v>21</v>
      </c>
      <c r="G12" s="70">
        <f t="shared" si="0"/>
        <v>1.9886363636363636E-2</v>
      </c>
      <c r="H12" s="72">
        <f t="shared" si="1"/>
        <v>0</v>
      </c>
      <c r="I12" s="59"/>
    </row>
    <row r="13" spans="1:9" x14ac:dyDescent="0.25">
      <c r="A13" s="28" t="s">
        <v>9</v>
      </c>
      <c r="B13" s="14" t="s">
        <v>327</v>
      </c>
      <c r="C13" s="51">
        <f>VLOOKUP(A13,Plan2!$A$1:$E$155,4,FALSE)</f>
        <v>24.2</v>
      </c>
      <c r="D13" s="38"/>
      <c r="E13" s="51">
        <v>0</v>
      </c>
      <c r="F13" s="65">
        <v>31</v>
      </c>
      <c r="G13" s="70">
        <f t="shared" si="0"/>
        <v>2.9356060606060608E-2</v>
      </c>
      <c r="H13" s="72">
        <f t="shared" si="1"/>
        <v>0</v>
      </c>
      <c r="I13" s="59"/>
    </row>
    <row r="14" spans="1:9" x14ac:dyDescent="0.25">
      <c r="A14" s="28" t="s">
        <v>7</v>
      </c>
      <c r="B14" s="14" t="s">
        <v>328</v>
      </c>
      <c r="C14" s="51">
        <f>VLOOKUP(A14,Plan2!$A$1:$E$155,4,FALSE)</f>
        <v>24.24</v>
      </c>
      <c r="D14" s="38"/>
      <c r="E14" s="51">
        <v>0</v>
      </c>
      <c r="F14" s="65">
        <v>35</v>
      </c>
      <c r="G14" s="70">
        <f t="shared" si="0"/>
        <v>3.3143939393939392E-2</v>
      </c>
      <c r="H14" s="72">
        <f t="shared" si="1"/>
        <v>0</v>
      </c>
      <c r="I14" s="59"/>
    </row>
    <row r="15" spans="1:9" x14ac:dyDescent="0.25">
      <c r="A15" s="53" t="s">
        <v>84</v>
      </c>
      <c r="B15" s="14" t="s">
        <v>329</v>
      </c>
      <c r="C15" s="51">
        <f>VLOOKUP(A15,Plan2!$A$1:$E$155,4,FALSE)</f>
        <v>12.34</v>
      </c>
      <c r="D15" s="38"/>
      <c r="E15" s="51">
        <v>0</v>
      </c>
      <c r="F15" s="65">
        <v>35</v>
      </c>
      <c r="G15" s="70">
        <f t="shared" si="0"/>
        <v>3.3143939393939392E-2</v>
      </c>
      <c r="H15" s="72">
        <f t="shared" si="1"/>
        <v>0</v>
      </c>
      <c r="I15" s="59"/>
    </row>
    <row r="16" spans="1:9" x14ac:dyDescent="0.25">
      <c r="A16" s="28" t="s">
        <v>8</v>
      </c>
      <c r="B16" s="14" t="s">
        <v>330</v>
      </c>
      <c r="C16" s="51">
        <f>VLOOKUP(A16,Plan2!$A$1:$E$155,4,FALSE)</f>
        <v>40</v>
      </c>
      <c r="D16" s="38"/>
      <c r="E16" s="51">
        <v>0</v>
      </c>
      <c r="F16" s="65">
        <v>43</v>
      </c>
      <c r="G16" s="70">
        <f t="shared" si="0"/>
        <v>4.0719696969696968E-2</v>
      </c>
      <c r="H16" s="72">
        <f t="shared" si="1"/>
        <v>0</v>
      </c>
      <c r="I16" s="59"/>
    </row>
    <row r="17" spans="1:9" x14ac:dyDescent="0.25">
      <c r="A17" s="28" t="s">
        <v>83</v>
      </c>
      <c r="B17" s="14" t="s">
        <v>331</v>
      </c>
      <c r="C17" s="51">
        <f>VLOOKUP(A17,Plan2!$A$1:$E$155,4,FALSE)</f>
        <v>3.37</v>
      </c>
      <c r="D17" s="38"/>
      <c r="E17" s="51">
        <v>0</v>
      </c>
      <c r="F17" s="65">
        <v>9</v>
      </c>
      <c r="G17" s="70">
        <f t="shared" si="0"/>
        <v>8.5227272727272721E-3</v>
      </c>
      <c r="H17" s="72">
        <f t="shared" si="1"/>
        <v>0</v>
      </c>
      <c r="I17" s="59"/>
    </row>
    <row r="18" spans="1:9" x14ac:dyDescent="0.25">
      <c r="A18" s="28" t="s">
        <v>11</v>
      </c>
      <c r="B18" s="14" t="s">
        <v>332</v>
      </c>
      <c r="C18" s="51">
        <f>VLOOKUP(A18,Plan2!$A$1:$E$155,4,FALSE)</f>
        <v>10.11</v>
      </c>
      <c r="D18" s="38"/>
      <c r="E18" s="51">
        <v>0</v>
      </c>
      <c r="F18" s="65">
        <v>40</v>
      </c>
      <c r="G18" s="70">
        <f t="shared" si="0"/>
        <v>3.787878787878788E-2</v>
      </c>
      <c r="H18" s="72">
        <f t="shared" si="1"/>
        <v>0</v>
      </c>
      <c r="I18" s="59"/>
    </row>
    <row r="19" spans="1:9" x14ac:dyDescent="0.25">
      <c r="A19" s="28" t="s">
        <v>82</v>
      </c>
      <c r="B19" s="14" t="s">
        <v>214</v>
      </c>
      <c r="C19" s="51">
        <v>24.24</v>
      </c>
      <c r="D19" s="38"/>
      <c r="E19" s="51">
        <v>124.69</v>
      </c>
      <c r="F19" s="64">
        <v>1</v>
      </c>
      <c r="G19" s="70">
        <f t="shared" si="0"/>
        <v>9.46969696969697E-4</v>
      </c>
      <c r="H19" s="72">
        <f t="shared" si="1"/>
        <v>0</v>
      </c>
      <c r="I19" s="59"/>
    </row>
    <row r="20" spans="1:9" x14ac:dyDescent="0.25">
      <c r="A20" s="28" t="s">
        <v>81</v>
      </c>
      <c r="B20" s="14" t="s">
        <v>215</v>
      </c>
      <c r="C20" s="51">
        <v>24.24</v>
      </c>
      <c r="D20" s="38"/>
      <c r="E20" s="51">
        <v>124.69</v>
      </c>
      <c r="F20" s="64">
        <v>1</v>
      </c>
      <c r="G20" s="70">
        <f t="shared" si="0"/>
        <v>9.46969696969697E-4</v>
      </c>
      <c r="H20" s="72">
        <f t="shared" si="1"/>
        <v>0</v>
      </c>
      <c r="I20" s="59"/>
    </row>
    <row r="21" spans="1:9" x14ac:dyDescent="0.25">
      <c r="A21" s="28" t="s">
        <v>80</v>
      </c>
      <c r="B21" s="14" t="s">
        <v>322</v>
      </c>
      <c r="C21" s="41">
        <v>3.37</v>
      </c>
      <c r="D21" s="38"/>
      <c r="E21" s="51">
        <v>0</v>
      </c>
      <c r="F21" s="64">
        <v>1</v>
      </c>
      <c r="G21" s="70">
        <f t="shared" si="0"/>
        <v>9.46969696969697E-4</v>
      </c>
      <c r="H21" s="72">
        <f t="shared" si="1"/>
        <v>0</v>
      </c>
      <c r="I21" s="59"/>
    </row>
    <row r="22" spans="1:9" x14ac:dyDescent="0.25">
      <c r="A22" s="28" t="s">
        <v>21</v>
      </c>
      <c r="B22" s="14" t="s">
        <v>333</v>
      </c>
      <c r="C22" s="51">
        <f>VLOOKUP(A22,Plan2!$A$1:$E$155,4,FALSE)</f>
        <v>3.37</v>
      </c>
      <c r="D22" s="38"/>
      <c r="E22" s="51">
        <v>0</v>
      </c>
      <c r="F22" s="65">
        <v>110</v>
      </c>
      <c r="G22" s="70">
        <f t="shared" si="0"/>
        <v>0.10416666666666667</v>
      </c>
      <c r="H22" s="72">
        <f t="shared" si="1"/>
        <v>0</v>
      </c>
      <c r="I22" s="59"/>
    </row>
    <row r="23" spans="1:9" x14ac:dyDescent="0.25">
      <c r="A23" s="28" t="s">
        <v>12</v>
      </c>
      <c r="B23" s="14" t="s">
        <v>334</v>
      </c>
      <c r="C23" s="51">
        <f>VLOOKUP(A23,Plan2!$A$1:$E$155,4,FALSE)</f>
        <v>6.74</v>
      </c>
      <c r="D23" s="38"/>
      <c r="E23" s="51">
        <v>0</v>
      </c>
      <c r="F23" s="65">
        <v>29</v>
      </c>
      <c r="G23" s="70">
        <f t="shared" si="0"/>
        <v>2.7462121212121212E-2</v>
      </c>
      <c r="H23" s="72">
        <f t="shared" si="1"/>
        <v>0</v>
      </c>
      <c r="I23" s="59"/>
    </row>
    <row r="24" spans="1:9" x14ac:dyDescent="0.25">
      <c r="A24" s="28" t="s">
        <v>13</v>
      </c>
      <c r="B24" s="14" t="s">
        <v>335</v>
      </c>
      <c r="C24" s="51">
        <f>VLOOKUP(A24,Plan2!$A$1:$E$155,4,FALSE)</f>
        <v>24.24</v>
      </c>
      <c r="D24" s="38"/>
      <c r="E24" s="51">
        <v>0</v>
      </c>
      <c r="F24" s="65">
        <v>42</v>
      </c>
      <c r="G24" s="70">
        <f t="shared" si="0"/>
        <v>3.9772727272727272E-2</v>
      </c>
      <c r="H24" s="72">
        <f t="shared" si="1"/>
        <v>0</v>
      </c>
      <c r="I24" s="59"/>
    </row>
    <row r="25" spans="1:9" x14ac:dyDescent="0.25">
      <c r="A25" s="28" t="s">
        <v>79</v>
      </c>
      <c r="B25" s="14" t="s">
        <v>318</v>
      </c>
      <c r="C25" s="51">
        <v>3.37</v>
      </c>
      <c r="D25" s="38"/>
      <c r="E25" s="51">
        <v>12.65</v>
      </c>
      <c r="F25" s="64">
        <v>1</v>
      </c>
      <c r="G25" s="70">
        <f t="shared" si="0"/>
        <v>9.46969696969697E-4</v>
      </c>
      <c r="H25" s="72">
        <f t="shared" si="1"/>
        <v>0</v>
      </c>
      <c r="I25" s="59"/>
    </row>
    <row r="26" spans="1:9" x14ac:dyDescent="0.25">
      <c r="A26" s="28" t="s">
        <v>14</v>
      </c>
      <c r="B26" s="14" t="s">
        <v>336</v>
      </c>
      <c r="C26" s="51">
        <f>VLOOKUP(A26,Plan2!$A$1:$E$155,4,FALSE)</f>
        <v>24.24</v>
      </c>
      <c r="D26" s="38"/>
      <c r="E26" s="51">
        <v>0</v>
      </c>
      <c r="F26" s="65">
        <v>40</v>
      </c>
      <c r="G26" s="70">
        <f t="shared" si="0"/>
        <v>3.787878787878788E-2</v>
      </c>
      <c r="H26" s="72">
        <f t="shared" si="1"/>
        <v>0</v>
      </c>
      <c r="I26" s="59"/>
    </row>
    <row r="27" spans="1:9" x14ac:dyDescent="0.25">
      <c r="A27" s="28" t="s">
        <v>15</v>
      </c>
      <c r="B27" s="14" t="s">
        <v>337</v>
      </c>
      <c r="C27" s="51">
        <f>VLOOKUP(A27,Plan2!$A$1:$E$155,4,FALSE)</f>
        <v>3.37</v>
      </c>
      <c r="D27" s="38"/>
      <c r="E27" s="51">
        <v>234.89</v>
      </c>
      <c r="F27" s="65">
        <v>3</v>
      </c>
      <c r="G27" s="70">
        <f t="shared" si="0"/>
        <v>2.840909090909091E-3</v>
      </c>
      <c r="H27" s="72">
        <f t="shared" si="1"/>
        <v>0</v>
      </c>
      <c r="I27" s="59"/>
    </row>
    <row r="28" spans="1:9" x14ac:dyDescent="0.25">
      <c r="A28" s="28" t="s">
        <v>78</v>
      </c>
      <c r="B28" s="14" t="s">
        <v>316</v>
      </c>
      <c r="C28" s="51">
        <v>24.24</v>
      </c>
      <c r="D28" s="38"/>
      <c r="E28" s="51">
        <v>0</v>
      </c>
      <c r="F28" s="64">
        <v>1</v>
      </c>
      <c r="G28" s="70">
        <f t="shared" si="0"/>
        <v>9.46969696969697E-4</v>
      </c>
      <c r="H28" s="72">
        <f t="shared" si="1"/>
        <v>0</v>
      </c>
      <c r="I28" s="59"/>
    </row>
    <row r="29" spans="1:9" x14ac:dyDescent="0.25">
      <c r="A29" s="28" t="s">
        <v>17</v>
      </c>
      <c r="B29" s="14" t="s">
        <v>338</v>
      </c>
      <c r="C29" s="51">
        <f>VLOOKUP(A29,Plan2!$A$1:$E$155,4,FALSE)</f>
        <v>24.68</v>
      </c>
      <c r="D29" s="38"/>
      <c r="E29" s="51">
        <v>0</v>
      </c>
      <c r="F29" s="65">
        <v>23</v>
      </c>
      <c r="G29" s="70">
        <f t="shared" si="0"/>
        <v>2.1780303030303032E-2</v>
      </c>
      <c r="H29" s="72">
        <f t="shared" si="1"/>
        <v>0</v>
      </c>
      <c r="I29" s="59"/>
    </row>
    <row r="30" spans="1:9" x14ac:dyDescent="0.25">
      <c r="A30" s="28" t="s">
        <v>16</v>
      </c>
      <c r="B30" s="14" t="s">
        <v>339</v>
      </c>
      <c r="C30" s="51">
        <f>VLOOKUP(A30,Plan2!$A$1:$E$155,4,FALSE)</f>
        <v>64</v>
      </c>
      <c r="D30" s="38"/>
      <c r="E30" s="51">
        <v>0</v>
      </c>
      <c r="F30" s="65">
        <v>85</v>
      </c>
      <c r="G30" s="70">
        <f t="shared" si="0"/>
        <v>8.049242424242424E-2</v>
      </c>
      <c r="H30" s="72">
        <f t="shared" si="1"/>
        <v>0</v>
      </c>
      <c r="I30" s="59"/>
    </row>
    <row r="31" spans="1:9" x14ac:dyDescent="0.25">
      <c r="A31" s="28" t="s">
        <v>77</v>
      </c>
      <c r="B31" s="30" t="s">
        <v>313</v>
      </c>
      <c r="C31" s="51">
        <v>6.74</v>
      </c>
      <c r="D31" s="38"/>
      <c r="E31" s="51">
        <v>23.6</v>
      </c>
      <c r="F31" s="64">
        <v>1</v>
      </c>
      <c r="G31" s="70">
        <f t="shared" si="0"/>
        <v>9.46969696969697E-4</v>
      </c>
      <c r="H31" s="72">
        <f t="shared" si="1"/>
        <v>0</v>
      </c>
      <c r="I31" s="59"/>
    </row>
    <row r="32" spans="1:9" x14ac:dyDescent="0.25">
      <c r="A32" s="28" t="s">
        <v>76</v>
      </c>
      <c r="B32" s="14" t="s">
        <v>177</v>
      </c>
      <c r="C32" s="51">
        <v>3.37</v>
      </c>
      <c r="D32" s="38"/>
      <c r="E32" s="51">
        <v>64.08</v>
      </c>
      <c r="F32" s="64">
        <v>1</v>
      </c>
      <c r="G32" s="70">
        <f t="shared" si="0"/>
        <v>9.46969696969697E-4</v>
      </c>
      <c r="H32" s="72">
        <f t="shared" si="1"/>
        <v>0</v>
      </c>
      <c r="I32" s="59"/>
    </row>
    <row r="33" spans="1:9" x14ac:dyDescent="0.25">
      <c r="A33" s="28" t="s">
        <v>19</v>
      </c>
      <c r="B33" s="14" t="s">
        <v>340</v>
      </c>
      <c r="C33" s="51">
        <f>VLOOKUP(A33,Plan2!$A$1:$E$155,4,FALSE)</f>
        <v>3.37</v>
      </c>
      <c r="D33" s="38"/>
      <c r="E33" s="51"/>
      <c r="F33" s="65">
        <v>1</v>
      </c>
      <c r="G33" s="70">
        <f t="shared" si="0"/>
        <v>9.46969696969697E-4</v>
      </c>
      <c r="H33" s="72">
        <f t="shared" si="1"/>
        <v>0</v>
      </c>
      <c r="I33" s="59"/>
    </row>
    <row r="34" spans="1:9" x14ac:dyDescent="0.25">
      <c r="A34" s="28" t="s">
        <v>18</v>
      </c>
      <c r="B34" s="14" t="s">
        <v>341</v>
      </c>
      <c r="C34" s="51">
        <f>VLOOKUP(A34,Plan2!$A$1:$E$155,4,FALSE)</f>
        <v>12.34</v>
      </c>
      <c r="D34" s="38"/>
      <c r="E34" s="51">
        <v>15.39</v>
      </c>
      <c r="F34" s="65">
        <v>40</v>
      </c>
      <c r="G34" s="70">
        <f t="shared" si="0"/>
        <v>3.787878787878788E-2</v>
      </c>
      <c r="H34" s="72">
        <f t="shared" si="1"/>
        <v>0</v>
      </c>
      <c r="I34" s="59"/>
    </row>
    <row r="35" spans="1:9" x14ac:dyDescent="0.25">
      <c r="A35" s="28" t="s">
        <v>23</v>
      </c>
      <c r="B35" s="14" t="s">
        <v>342</v>
      </c>
      <c r="C35" s="51">
        <f>VLOOKUP(A35,Plan2!$A$1:$E$155,4,FALSE)</f>
        <v>12.34</v>
      </c>
      <c r="D35" s="38"/>
      <c r="E35" s="51">
        <v>0</v>
      </c>
      <c r="F35" s="64">
        <v>1</v>
      </c>
      <c r="G35" s="70">
        <f t="shared" si="0"/>
        <v>9.46969696969697E-4</v>
      </c>
      <c r="H35" s="72">
        <f t="shared" si="1"/>
        <v>0</v>
      </c>
      <c r="I35" s="59"/>
    </row>
    <row r="36" spans="1:9" x14ac:dyDescent="0.25">
      <c r="A36" s="28" t="s">
        <v>22</v>
      </c>
      <c r="B36" s="14" t="s">
        <v>343</v>
      </c>
      <c r="C36" s="51">
        <f>VLOOKUP(A36,Plan2!$A$1:$E$155,4,FALSE)</f>
        <v>3.37</v>
      </c>
      <c r="D36" s="38"/>
      <c r="E36" s="51">
        <v>0</v>
      </c>
      <c r="F36" s="65">
        <v>270</v>
      </c>
      <c r="G36" s="70">
        <f t="shared" si="0"/>
        <v>0.25568181818181818</v>
      </c>
      <c r="H36" s="72">
        <f t="shared" si="1"/>
        <v>0</v>
      </c>
      <c r="I36" s="59"/>
    </row>
    <row r="37" spans="1:9" x14ac:dyDescent="0.25">
      <c r="A37" s="28" t="s">
        <v>20</v>
      </c>
      <c r="B37" s="14" t="s">
        <v>344</v>
      </c>
      <c r="C37" s="51">
        <f>VLOOKUP(A37,Plan2!$A$1:$E$155,4,FALSE)</f>
        <v>24.24</v>
      </c>
      <c r="D37" s="38"/>
      <c r="E37" s="51">
        <v>0</v>
      </c>
      <c r="F37" s="65">
        <v>10</v>
      </c>
      <c r="G37" s="70">
        <f t="shared" ref="G37:G68" si="2">F37/$G$3</f>
        <v>9.46969696969697E-3</v>
      </c>
      <c r="H37" s="72">
        <f t="shared" si="1"/>
        <v>0</v>
      </c>
      <c r="I37" s="59"/>
    </row>
    <row r="38" spans="1:9" x14ac:dyDescent="0.25">
      <c r="A38" s="25" t="s">
        <v>102</v>
      </c>
      <c r="B38" s="26" t="s">
        <v>198</v>
      </c>
      <c r="C38" s="27">
        <v>3.27</v>
      </c>
      <c r="D38" s="27"/>
      <c r="E38" s="27">
        <v>9.59</v>
      </c>
      <c r="F38" s="64">
        <v>1</v>
      </c>
      <c r="G38" s="70">
        <f t="shared" si="2"/>
        <v>9.46969696969697E-4</v>
      </c>
      <c r="H38" s="72">
        <f t="shared" si="1"/>
        <v>0</v>
      </c>
      <c r="I38" s="59"/>
    </row>
    <row r="39" spans="1:9" x14ac:dyDescent="0.25">
      <c r="A39" s="28" t="s">
        <v>27</v>
      </c>
      <c r="B39" s="26" t="s">
        <v>199</v>
      </c>
      <c r="C39" s="51">
        <f>VLOOKUP(A39,Plan2!$A$1:$E$155,4,FALSE)</f>
        <v>203.74</v>
      </c>
      <c r="D39" s="38"/>
      <c r="E39" s="51">
        <v>0</v>
      </c>
      <c r="F39" s="65">
        <v>2</v>
      </c>
      <c r="G39" s="70">
        <f t="shared" si="2"/>
        <v>1.893939393939394E-3</v>
      </c>
      <c r="H39" s="72">
        <f t="shared" si="1"/>
        <v>0</v>
      </c>
      <c r="I39" s="59"/>
    </row>
    <row r="40" spans="1:9" x14ac:dyDescent="0.25">
      <c r="A40" s="28" t="s">
        <v>115</v>
      </c>
      <c r="B40" s="14" t="s">
        <v>303</v>
      </c>
      <c r="C40" s="51">
        <v>278.89999999999998</v>
      </c>
      <c r="D40" s="38"/>
      <c r="E40" s="51">
        <v>0</v>
      </c>
      <c r="F40" s="64">
        <v>1</v>
      </c>
      <c r="G40" s="70">
        <f t="shared" si="2"/>
        <v>9.46969696969697E-4</v>
      </c>
      <c r="H40" s="72">
        <f t="shared" si="1"/>
        <v>0</v>
      </c>
      <c r="I40" s="59"/>
    </row>
    <row r="41" spans="1:9" x14ac:dyDescent="0.25">
      <c r="A41" s="28" t="s">
        <v>114</v>
      </c>
      <c r="B41" s="14" t="s">
        <v>302</v>
      </c>
      <c r="C41" s="51">
        <v>681.87</v>
      </c>
      <c r="D41" s="38"/>
      <c r="E41" s="51">
        <v>0</v>
      </c>
      <c r="F41" s="64">
        <v>1</v>
      </c>
      <c r="G41" s="70">
        <f t="shared" si="2"/>
        <v>9.46969696969697E-4</v>
      </c>
      <c r="H41" s="72">
        <f t="shared" si="1"/>
        <v>0</v>
      </c>
      <c r="I41" s="59"/>
    </row>
    <row r="42" spans="1:9" x14ac:dyDescent="0.25">
      <c r="A42" s="28" t="s">
        <v>113</v>
      </c>
      <c r="B42" s="14" t="s">
        <v>200</v>
      </c>
      <c r="C42" s="51">
        <v>22.93</v>
      </c>
      <c r="D42" s="38"/>
      <c r="E42" s="51">
        <v>0</v>
      </c>
      <c r="F42" s="64">
        <v>1</v>
      </c>
      <c r="G42" s="70">
        <f t="shared" si="2"/>
        <v>9.46969696969697E-4</v>
      </c>
      <c r="H42" s="72">
        <f t="shared" si="1"/>
        <v>0</v>
      </c>
      <c r="I42" s="59"/>
    </row>
    <row r="43" spans="1:9" x14ac:dyDescent="0.25">
      <c r="A43" s="28" t="s">
        <v>112</v>
      </c>
      <c r="B43" s="14" t="s">
        <v>301</v>
      </c>
      <c r="C43" s="51">
        <v>45</v>
      </c>
      <c r="D43" s="38"/>
      <c r="E43" s="51">
        <v>0</v>
      </c>
      <c r="F43" s="64">
        <v>1</v>
      </c>
      <c r="G43" s="70">
        <f t="shared" si="2"/>
        <v>9.46969696969697E-4</v>
      </c>
      <c r="H43" s="72">
        <f t="shared" si="1"/>
        <v>0</v>
      </c>
      <c r="I43" s="59"/>
    </row>
    <row r="44" spans="1:9" x14ac:dyDescent="0.25">
      <c r="A44" s="28" t="s">
        <v>111</v>
      </c>
      <c r="B44" s="14" t="s">
        <v>224</v>
      </c>
      <c r="C44" s="51">
        <v>22.93</v>
      </c>
      <c r="D44" s="38"/>
      <c r="E44" s="51">
        <v>0</v>
      </c>
      <c r="F44" s="64">
        <v>1</v>
      </c>
      <c r="G44" s="70">
        <f t="shared" si="2"/>
        <v>9.46969696969697E-4</v>
      </c>
      <c r="H44" s="72">
        <f t="shared" si="1"/>
        <v>0</v>
      </c>
      <c r="I44" s="59"/>
    </row>
    <row r="45" spans="1:9" ht="25.5" x14ac:dyDescent="0.25">
      <c r="A45" s="28" t="s">
        <v>25</v>
      </c>
      <c r="B45" s="26" t="s">
        <v>299</v>
      </c>
      <c r="C45" s="51">
        <f>VLOOKUP(A45,Plan2!$A$1:$E$155,4,FALSE)</f>
        <v>78.75</v>
      </c>
      <c r="D45" s="38"/>
      <c r="E45" s="51">
        <v>0</v>
      </c>
      <c r="F45" s="65">
        <v>6</v>
      </c>
      <c r="G45" s="70">
        <f t="shared" si="2"/>
        <v>5.681818181818182E-3</v>
      </c>
      <c r="H45" s="72">
        <f t="shared" si="1"/>
        <v>0</v>
      </c>
      <c r="I45" s="59"/>
    </row>
    <row r="46" spans="1:9" x14ac:dyDescent="0.25">
      <c r="A46" s="25" t="s">
        <v>110</v>
      </c>
      <c r="B46" s="26" t="s">
        <v>298</v>
      </c>
      <c r="C46" s="27">
        <v>0</v>
      </c>
      <c r="D46" s="27">
        <v>577.44000000000005</v>
      </c>
      <c r="E46" s="51">
        <v>0</v>
      </c>
      <c r="F46" s="64">
        <v>1</v>
      </c>
      <c r="G46" s="70">
        <f t="shared" si="2"/>
        <v>9.46969696969697E-4</v>
      </c>
      <c r="H46" s="72">
        <f t="shared" si="1"/>
        <v>0</v>
      </c>
      <c r="I46" s="59"/>
    </row>
    <row r="47" spans="1:9" x14ac:dyDescent="0.25">
      <c r="A47" s="25" t="s">
        <v>109</v>
      </c>
      <c r="B47" s="26" t="s">
        <v>300</v>
      </c>
      <c r="C47" s="27">
        <v>19.14</v>
      </c>
      <c r="D47" s="27">
        <v>0</v>
      </c>
      <c r="E47" s="51">
        <v>0</v>
      </c>
      <c r="F47" s="64">
        <v>1</v>
      </c>
      <c r="G47" s="70">
        <f t="shared" si="2"/>
        <v>9.46969696969697E-4</v>
      </c>
      <c r="H47" s="72">
        <f t="shared" si="1"/>
        <v>0</v>
      </c>
      <c r="I47" s="59"/>
    </row>
    <row r="48" spans="1:9" x14ac:dyDescent="0.25">
      <c r="A48" s="25" t="s">
        <v>108</v>
      </c>
      <c r="B48" s="26" t="s">
        <v>201</v>
      </c>
      <c r="C48" s="27">
        <v>689.66</v>
      </c>
      <c r="D48" s="27"/>
      <c r="E48" s="51">
        <v>0</v>
      </c>
      <c r="F48" s="64">
        <v>1</v>
      </c>
      <c r="G48" s="70">
        <f t="shared" si="2"/>
        <v>9.46969696969697E-4</v>
      </c>
      <c r="H48" s="72">
        <f t="shared" si="1"/>
        <v>0</v>
      </c>
      <c r="I48" s="59"/>
    </row>
    <row r="49" spans="1:9" x14ac:dyDescent="0.25">
      <c r="A49" s="25" t="s">
        <v>107</v>
      </c>
      <c r="B49" s="26" t="s">
        <v>202</v>
      </c>
      <c r="C49" s="27">
        <v>311.04000000000002</v>
      </c>
      <c r="D49" s="27"/>
      <c r="E49" s="51">
        <v>0</v>
      </c>
      <c r="F49" s="64">
        <v>1</v>
      </c>
      <c r="G49" s="70">
        <f t="shared" si="2"/>
        <v>9.46969696969697E-4</v>
      </c>
      <c r="H49" s="72">
        <f t="shared" si="1"/>
        <v>0</v>
      </c>
      <c r="I49" s="59"/>
    </row>
    <row r="50" spans="1:9" x14ac:dyDescent="0.25">
      <c r="A50" s="25" t="s">
        <v>106</v>
      </c>
      <c r="B50" s="26" t="s">
        <v>203</v>
      </c>
      <c r="C50" s="27">
        <v>0</v>
      </c>
      <c r="D50" s="27">
        <v>1138.6600000000001</v>
      </c>
      <c r="E50" s="51">
        <v>0</v>
      </c>
      <c r="F50" s="64">
        <v>1</v>
      </c>
      <c r="G50" s="70">
        <f t="shared" si="2"/>
        <v>9.46969696969697E-4</v>
      </c>
      <c r="H50" s="72">
        <f t="shared" si="1"/>
        <v>0</v>
      </c>
      <c r="I50" s="59"/>
    </row>
    <row r="51" spans="1:9" x14ac:dyDescent="0.25">
      <c r="A51" s="28" t="s">
        <v>33</v>
      </c>
      <c r="B51" s="26" t="s">
        <v>185</v>
      </c>
      <c r="C51" s="51">
        <f>VLOOKUP(A51,Plan2!$A$1:$E$155,4,FALSE)</f>
        <v>203.74</v>
      </c>
      <c r="D51" s="38">
        <f>VLOOKUP(A51,Plan2!$A$1:$E$155,5,FALSE)</f>
        <v>0</v>
      </c>
      <c r="E51" s="51">
        <v>0</v>
      </c>
      <c r="F51" s="65">
        <v>3</v>
      </c>
      <c r="G51" s="70">
        <f t="shared" si="2"/>
        <v>2.840909090909091E-3</v>
      </c>
      <c r="H51" s="72">
        <f t="shared" si="1"/>
        <v>0</v>
      </c>
      <c r="I51" s="59"/>
    </row>
    <row r="52" spans="1:9" x14ac:dyDescent="0.25">
      <c r="A52" s="25" t="s">
        <v>105</v>
      </c>
      <c r="B52" s="26" t="s">
        <v>186</v>
      </c>
      <c r="C52" s="27">
        <v>0</v>
      </c>
      <c r="D52" s="27">
        <v>203.73</v>
      </c>
      <c r="E52" s="51">
        <v>0</v>
      </c>
      <c r="F52" s="64">
        <v>1</v>
      </c>
      <c r="G52" s="70">
        <f t="shared" si="2"/>
        <v>9.46969696969697E-4</v>
      </c>
      <c r="H52" s="72">
        <f t="shared" si="1"/>
        <v>0</v>
      </c>
      <c r="I52" s="59"/>
    </row>
    <row r="53" spans="1:9" x14ac:dyDescent="0.25">
      <c r="A53" s="25" t="s">
        <v>171</v>
      </c>
      <c r="B53" s="26" t="s">
        <v>172</v>
      </c>
      <c r="C53" s="27">
        <v>22.93</v>
      </c>
      <c r="D53" s="27">
        <v>0</v>
      </c>
      <c r="E53" s="51">
        <v>0</v>
      </c>
      <c r="F53" s="64">
        <v>1</v>
      </c>
      <c r="G53" s="70">
        <f t="shared" si="2"/>
        <v>9.46969696969697E-4</v>
      </c>
      <c r="H53" s="72">
        <f t="shared" si="1"/>
        <v>0</v>
      </c>
      <c r="I53" s="59"/>
    </row>
    <row r="54" spans="1:9" x14ac:dyDescent="0.25">
      <c r="A54" s="25" t="s">
        <v>104</v>
      </c>
      <c r="B54" s="26" t="s">
        <v>297</v>
      </c>
      <c r="C54" s="27">
        <v>143.99</v>
      </c>
      <c r="D54" s="27"/>
      <c r="E54" s="51">
        <v>0</v>
      </c>
      <c r="F54" s="64">
        <v>1</v>
      </c>
      <c r="G54" s="70">
        <f t="shared" si="2"/>
        <v>9.46969696969697E-4</v>
      </c>
      <c r="H54" s="72">
        <f t="shared" si="1"/>
        <v>0</v>
      </c>
      <c r="I54" s="59"/>
    </row>
    <row r="55" spans="1:9" x14ac:dyDescent="0.25">
      <c r="A55" s="28" t="s">
        <v>24</v>
      </c>
      <c r="B55" s="26" t="s">
        <v>187</v>
      </c>
      <c r="C55" s="51">
        <f>VLOOKUP(A55,Plan2!$A$1:$E$155,4,FALSE)</f>
        <v>95.42</v>
      </c>
      <c r="D55" s="38">
        <f>VLOOKUP(A55,Plan2!$A$1:$E$155,5,FALSE)</f>
        <v>0</v>
      </c>
      <c r="E55" s="51">
        <v>0</v>
      </c>
      <c r="F55" s="65">
        <v>7</v>
      </c>
      <c r="G55" s="70">
        <f t="shared" si="2"/>
        <v>6.628787878787879E-3</v>
      </c>
      <c r="H55" s="72">
        <f t="shared" si="1"/>
        <v>0</v>
      </c>
      <c r="I55" s="59"/>
    </row>
    <row r="56" spans="1:9" x14ac:dyDescent="0.25">
      <c r="A56" s="28" t="s">
        <v>34</v>
      </c>
      <c r="B56" s="26" t="s">
        <v>204</v>
      </c>
      <c r="C56" s="51">
        <f>VLOOKUP(A56,Plan2!$A$1:$E$155,4,FALSE)</f>
        <v>278.89999999999998</v>
      </c>
      <c r="D56" s="38">
        <f>VLOOKUP(A56,Plan2!$A$1:$E$155,5,FALSE)</f>
        <v>0</v>
      </c>
      <c r="E56" s="51">
        <v>0</v>
      </c>
      <c r="F56" s="65">
        <v>1</v>
      </c>
      <c r="G56" s="70">
        <f t="shared" si="2"/>
        <v>9.46969696969697E-4</v>
      </c>
      <c r="H56" s="72">
        <f t="shared" si="1"/>
        <v>0</v>
      </c>
      <c r="I56" s="59"/>
    </row>
    <row r="57" spans="1:9" x14ac:dyDescent="0.25">
      <c r="A57" s="28" t="s">
        <v>32</v>
      </c>
      <c r="B57" s="26" t="s">
        <v>296</v>
      </c>
      <c r="C57" s="51">
        <f>VLOOKUP(A57,Plan2!$A$1:$E$155,4,FALSE)</f>
        <v>1160.45</v>
      </c>
      <c r="D57" s="38"/>
      <c r="E57" s="51">
        <v>0</v>
      </c>
      <c r="F57" s="65">
        <v>1</v>
      </c>
      <c r="G57" s="70">
        <f t="shared" si="2"/>
        <v>9.46969696969697E-4</v>
      </c>
      <c r="H57" s="72">
        <f t="shared" si="1"/>
        <v>0</v>
      </c>
      <c r="I57" s="59"/>
    </row>
    <row r="58" spans="1:9" x14ac:dyDescent="0.25">
      <c r="A58" s="25" t="s">
        <v>116</v>
      </c>
      <c r="B58" s="26" t="s">
        <v>295</v>
      </c>
      <c r="C58" s="27">
        <v>815.42</v>
      </c>
      <c r="D58" s="27"/>
      <c r="E58" s="51">
        <v>0</v>
      </c>
      <c r="F58" s="64">
        <v>1</v>
      </c>
      <c r="G58" s="70">
        <f t="shared" si="2"/>
        <v>9.46969696969697E-4</v>
      </c>
      <c r="H58" s="72">
        <f t="shared" si="1"/>
        <v>0</v>
      </c>
      <c r="I58" s="59"/>
    </row>
    <row r="59" spans="1:9" x14ac:dyDescent="0.25">
      <c r="A59" s="25" t="s">
        <v>122</v>
      </c>
      <c r="B59" s="26" t="s">
        <v>294</v>
      </c>
      <c r="C59" s="27">
        <v>0</v>
      </c>
      <c r="D59" s="27">
        <v>1145.1600000000001</v>
      </c>
      <c r="E59" s="51">
        <v>0</v>
      </c>
      <c r="F59" s="64">
        <v>1</v>
      </c>
      <c r="G59" s="70">
        <f t="shared" si="2"/>
        <v>9.46969696969697E-4</v>
      </c>
      <c r="H59" s="72">
        <f t="shared" si="1"/>
        <v>0</v>
      </c>
      <c r="I59" s="59"/>
    </row>
    <row r="60" spans="1:9" x14ac:dyDescent="0.25">
      <c r="A60" s="25" t="s">
        <v>121</v>
      </c>
      <c r="B60" s="26" t="s">
        <v>289</v>
      </c>
      <c r="C60" s="27">
        <v>259.2</v>
      </c>
      <c r="D60" s="27">
        <v>0</v>
      </c>
      <c r="E60" s="27">
        <v>393.8</v>
      </c>
      <c r="F60" s="64">
        <v>1</v>
      </c>
      <c r="G60" s="70">
        <f t="shared" si="2"/>
        <v>9.46969696969697E-4</v>
      </c>
      <c r="H60" s="72">
        <f t="shared" si="1"/>
        <v>0</v>
      </c>
      <c r="I60" s="59"/>
    </row>
    <row r="61" spans="1:9" x14ac:dyDescent="0.25">
      <c r="A61" s="25" t="s">
        <v>120</v>
      </c>
      <c r="B61" s="26" t="s">
        <v>284</v>
      </c>
      <c r="C61" s="27">
        <v>0</v>
      </c>
      <c r="D61" s="27">
        <v>743</v>
      </c>
      <c r="E61" s="27">
        <v>730.6</v>
      </c>
      <c r="F61" s="64">
        <v>1</v>
      </c>
      <c r="G61" s="70">
        <f t="shared" si="2"/>
        <v>9.46969696969697E-4</v>
      </c>
      <c r="H61" s="72">
        <f t="shared" si="1"/>
        <v>0</v>
      </c>
      <c r="I61" s="59"/>
    </row>
    <row r="62" spans="1:9" x14ac:dyDescent="0.25">
      <c r="A62" s="25" t="s">
        <v>119</v>
      </c>
      <c r="B62" s="26" t="s">
        <v>282</v>
      </c>
      <c r="C62" s="27">
        <v>0</v>
      </c>
      <c r="D62" s="27">
        <v>453.6</v>
      </c>
      <c r="E62" s="51">
        <v>0</v>
      </c>
      <c r="F62" s="64">
        <v>1</v>
      </c>
      <c r="G62" s="70">
        <f t="shared" si="2"/>
        <v>9.46969696969697E-4</v>
      </c>
      <c r="H62" s="72">
        <f t="shared" si="1"/>
        <v>0</v>
      </c>
      <c r="I62" s="59"/>
    </row>
    <row r="63" spans="1:9" x14ac:dyDescent="0.25">
      <c r="A63" s="25" t="s">
        <v>118</v>
      </c>
      <c r="B63" s="26" t="s">
        <v>280</v>
      </c>
      <c r="C63" s="27">
        <v>468.6</v>
      </c>
      <c r="D63" s="27">
        <v>0</v>
      </c>
      <c r="E63" s="27">
        <v>447.01</v>
      </c>
      <c r="F63" s="64">
        <v>1</v>
      </c>
      <c r="G63" s="70">
        <f t="shared" si="2"/>
        <v>9.46969696969697E-4</v>
      </c>
      <c r="H63" s="72">
        <f t="shared" si="1"/>
        <v>0</v>
      </c>
      <c r="I63" s="59"/>
    </row>
    <row r="64" spans="1:9" x14ac:dyDescent="0.25">
      <c r="A64" s="25" t="s">
        <v>117</v>
      </c>
      <c r="B64" s="26" t="s">
        <v>279</v>
      </c>
      <c r="C64" s="27">
        <v>389.64</v>
      </c>
      <c r="D64" s="27">
        <v>0</v>
      </c>
      <c r="E64" s="27">
        <v>63.06</v>
      </c>
      <c r="F64" s="64">
        <v>1</v>
      </c>
      <c r="G64" s="70">
        <f t="shared" si="2"/>
        <v>9.46969696969697E-4</v>
      </c>
      <c r="H64" s="72">
        <f t="shared" si="1"/>
        <v>0</v>
      </c>
      <c r="I64" s="59"/>
    </row>
    <row r="65" spans="1:9" x14ac:dyDescent="0.25">
      <c r="A65" s="25" t="s">
        <v>135</v>
      </c>
      <c r="B65" s="26" t="s">
        <v>206</v>
      </c>
      <c r="C65" s="27">
        <v>282.08</v>
      </c>
      <c r="D65" s="27"/>
      <c r="E65" s="51">
        <v>0</v>
      </c>
      <c r="F65" s="64">
        <v>1</v>
      </c>
      <c r="G65" s="70">
        <f t="shared" si="2"/>
        <v>9.46969696969697E-4</v>
      </c>
      <c r="H65" s="72">
        <f t="shared" si="1"/>
        <v>0</v>
      </c>
      <c r="I65" s="59"/>
    </row>
    <row r="66" spans="1:9" x14ac:dyDescent="0.25">
      <c r="A66" s="25" t="s">
        <v>134</v>
      </c>
      <c r="B66" s="26" t="s">
        <v>190</v>
      </c>
      <c r="C66" s="27">
        <v>0</v>
      </c>
      <c r="D66" s="27">
        <v>619.16999999999996</v>
      </c>
      <c r="E66" s="51">
        <v>0</v>
      </c>
      <c r="F66" s="64">
        <v>1</v>
      </c>
      <c r="G66" s="70">
        <f t="shared" si="2"/>
        <v>9.46969696969697E-4</v>
      </c>
      <c r="H66" s="72">
        <f t="shared" si="1"/>
        <v>0</v>
      </c>
      <c r="I66" s="59"/>
    </row>
    <row r="67" spans="1:9" x14ac:dyDescent="0.25">
      <c r="A67" s="25" t="s">
        <v>133</v>
      </c>
      <c r="B67" s="26" t="s">
        <v>226</v>
      </c>
      <c r="C67" s="27">
        <v>0</v>
      </c>
      <c r="D67" s="27">
        <v>774.35</v>
      </c>
      <c r="E67" s="51">
        <v>0</v>
      </c>
      <c r="F67" s="66">
        <v>1</v>
      </c>
      <c r="G67" s="70">
        <f t="shared" si="2"/>
        <v>9.46969696969697E-4</v>
      </c>
      <c r="H67" s="72">
        <f t="shared" si="1"/>
        <v>0</v>
      </c>
      <c r="I67" s="59"/>
    </row>
    <row r="68" spans="1:9" x14ac:dyDescent="0.25">
      <c r="A68" s="25" t="s">
        <v>132</v>
      </c>
      <c r="B68" s="26" t="s">
        <v>227</v>
      </c>
      <c r="C68" s="27">
        <v>0</v>
      </c>
      <c r="D68" s="27">
        <v>650.66</v>
      </c>
      <c r="E68" s="51">
        <v>0</v>
      </c>
      <c r="F68" s="66">
        <v>1</v>
      </c>
      <c r="G68" s="70">
        <f t="shared" si="2"/>
        <v>9.46969696969697E-4</v>
      </c>
      <c r="H68" s="72">
        <f t="shared" si="1"/>
        <v>0</v>
      </c>
      <c r="I68" s="59"/>
    </row>
    <row r="69" spans="1:9" x14ac:dyDescent="0.25">
      <c r="A69" s="25" t="s">
        <v>131</v>
      </c>
      <c r="B69" s="26" t="s">
        <v>173</v>
      </c>
      <c r="C69" s="27">
        <v>415.57</v>
      </c>
      <c r="D69" s="27"/>
      <c r="E69" s="51">
        <v>0</v>
      </c>
      <c r="F69" s="66">
        <v>1</v>
      </c>
      <c r="G69" s="70">
        <f t="shared" ref="G69:G100" si="3">F69/$G$3</f>
        <v>9.46969696969697E-4</v>
      </c>
      <c r="H69" s="72">
        <f t="shared" si="1"/>
        <v>0</v>
      </c>
      <c r="I69" s="59"/>
    </row>
    <row r="70" spans="1:9" x14ac:dyDescent="0.25">
      <c r="A70" s="28" t="s">
        <v>30</v>
      </c>
      <c r="B70" s="26" t="s">
        <v>278</v>
      </c>
      <c r="C70" s="51">
        <f>VLOOKUP(A70,Plan2!$A$1:$E$155,4,FALSE)</f>
        <v>587.51</v>
      </c>
      <c r="D70" s="38"/>
      <c r="E70" s="51">
        <v>0</v>
      </c>
      <c r="F70" s="65">
        <v>1</v>
      </c>
      <c r="G70" s="70">
        <f t="shared" si="3"/>
        <v>9.46969696969697E-4</v>
      </c>
      <c r="H70" s="72">
        <f t="shared" ref="H70:H116" si="4">ROUNDUP(G70*$H$3,0)</f>
        <v>0</v>
      </c>
      <c r="I70" s="59"/>
    </row>
    <row r="71" spans="1:9" x14ac:dyDescent="0.25">
      <c r="A71" s="25" t="s">
        <v>130</v>
      </c>
      <c r="B71" s="26" t="s">
        <v>207</v>
      </c>
      <c r="C71" s="27">
        <v>0</v>
      </c>
      <c r="D71" s="27">
        <v>774.35</v>
      </c>
      <c r="E71" s="51">
        <v>0</v>
      </c>
      <c r="F71" s="66">
        <v>1</v>
      </c>
      <c r="G71" s="70">
        <f t="shared" si="3"/>
        <v>9.46969696969697E-4</v>
      </c>
      <c r="H71" s="72">
        <f t="shared" si="4"/>
        <v>0</v>
      </c>
      <c r="I71" s="59"/>
    </row>
    <row r="72" spans="1:9" x14ac:dyDescent="0.25">
      <c r="A72" s="25" t="s">
        <v>129</v>
      </c>
      <c r="B72" s="26" t="s">
        <v>191</v>
      </c>
      <c r="C72" s="27">
        <v>0</v>
      </c>
      <c r="D72" s="27">
        <v>650.66</v>
      </c>
      <c r="E72" s="51">
        <v>0</v>
      </c>
      <c r="F72" s="66">
        <v>1</v>
      </c>
      <c r="G72" s="70">
        <f t="shared" si="3"/>
        <v>9.46969696969697E-4</v>
      </c>
      <c r="H72" s="72">
        <f t="shared" si="4"/>
        <v>0</v>
      </c>
      <c r="I72" s="59"/>
    </row>
    <row r="73" spans="1:9" x14ac:dyDescent="0.25">
      <c r="A73" s="25" t="s">
        <v>128</v>
      </c>
      <c r="B73" s="26" t="s">
        <v>277</v>
      </c>
      <c r="C73" s="27">
        <v>846.19</v>
      </c>
      <c r="D73" s="27"/>
      <c r="E73" s="51">
        <v>0</v>
      </c>
      <c r="F73" s="66">
        <v>1</v>
      </c>
      <c r="G73" s="70">
        <f t="shared" si="3"/>
        <v>9.46969696969697E-4</v>
      </c>
      <c r="H73" s="72">
        <f t="shared" si="4"/>
        <v>0</v>
      </c>
      <c r="I73" s="59"/>
    </row>
    <row r="74" spans="1:9" x14ac:dyDescent="0.25">
      <c r="A74" s="25" t="s">
        <v>127</v>
      </c>
      <c r="B74" s="26" t="s">
        <v>208</v>
      </c>
      <c r="C74" s="27">
        <v>22.93</v>
      </c>
      <c r="D74" s="27">
        <v>0</v>
      </c>
      <c r="E74" s="51">
        <v>0</v>
      </c>
      <c r="F74" s="66">
        <v>1</v>
      </c>
      <c r="G74" s="70">
        <f t="shared" si="3"/>
        <v>9.46969696969697E-4</v>
      </c>
      <c r="H74" s="72">
        <f t="shared" si="4"/>
        <v>0</v>
      </c>
      <c r="I74" s="59"/>
    </row>
    <row r="75" spans="1:9" x14ac:dyDescent="0.25">
      <c r="A75" s="25" t="s">
        <v>126</v>
      </c>
      <c r="B75" s="26" t="s">
        <v>276</v>
      </c>
      <c r="C75" s="27">
        <v>0</v>
      </c>
      <c r="D75" s="27">
        <v>619.16999999999996</v>
      </c>
      <c r="E75" s="51">
        <v>0</v>
      </c>
      <c r="F75" s="66">
        <v>1</v>
      </c>
      <c r="G75" s="70">
        <f t="shared" si="3"/>
        <v>9.46969696969697E-4</v>
      </c>
      <c r="H75" s="72">
        <f t="shared" si="4"/>
        <v>0</v>
      </c>
      <c r="I75" s="59"/>
    </row>
    <row r="76" spans="1:9" x14ac:dyDescent="0.25">
      <c r="A76" s="28" t="s">
        <v>35</v>
      </c>
      <c r="B76" s="26" t="s">
        <v>275</v>
      </c>
      <c r="C76" s="51">
        <f>VLOOKUP(A76,Plan2!$A$1:$E$155,4,FALSE)</f>
        <v>0</v>
      </c>
      <c r="D76" s="38">
        <f>VLOOKUP(A76,Plan2!$A$1:$E$155,5,FALSE)</f>
        <v>587.51</v>
      </c>
      <c r="E76" s="51">
        <v>0</v>
      </c>
      <c r="F76" s="65">
        <v>1</v>
      </c>
      <c r="G76" s="70">
        <f t="shared" si="3"/>
        <v>9.46969696969697E-4</v>
      </c>
      <c r="H76" s="72">
        <f t="shared" si="4"/>
        <v>0</v>
      </c>
      <c r="I76" s="59"/>
    </row>
    <row r="77" spans="1:9" x14ac:dyDescent="0.25">
      <c r="A77" s="25" t="s">
        <v>125</v>
      </c>
      <c r="B77" s="26" t="s">
        <v>228</v>
      </c>
      <c r="C77" s="27">
        <v>0</v>
      </c>
      <c r="D77" s="27">
        <v>730.42</v>
      </c>
      <c r="E77" s="51">
        <v>0</v>
      </c>
      <c r="F77" s="66">
        <v>1</v>
      </c>
      <c r="G77" s="70">
        <f t="shared" si="3"/>
        <v>9.46969696969697E-4</v>
      </c>
      <c r="H77" s="72">
        <f t="shared" si="4"/>
        <v>0</v>
      </c>
      <c r="I77" s="59"/>
    </row>
    <row r="78" spans="1:9" x14ac:dyDescent="0.25">
      <c r="A78" s="25" t="s">
        <v>124</v>
      </c>
      <c r="B78" s="26" t="s">
        <v>274</v>
      </c>
      <c r="C78" s="27">
        <v>0</v>
      </c>
      <c r="D78" s="27">
        <v>965.45</v>
      </c>
      <c r="E78" s="51">
        <v>0</v>
      </c>
      <c r="F78" s="66">
        <v>1</v>
      </c>
      <c r="G78" s="70">
        <f t="shared" si="3"/>
        <v>9.46969696969697E-4</v>
      </c>
      <c r="H78" s="72">
        <f t="shared" si="4"/>
        <v>0</v>
      </c>
      <c r="I78" s="59"/>
    </row>
    <row r="79" spans="1:9" x14ac:dyDescent="0.25">
      <c r="A79" s="28" t="s">
        <v>31</v>
      </c>
      <c r="B79" s="26" t="s">
        <v>229</v>
      </c>
      <c r="C79" s="51">
        <f>VLOOKUP(A79,Plan2!$A$1:$E$155,4,FALSE)</f>
        <v>116.42</v>
      </c>
      <c r="D79" s="38">
        <f>VLOOKUP(A79,Plan2!$A$1:$E$155,5,FALSE)</f>
        <v>0</v>
      </c>
      <c r="E79" s="51">
        <v>0</v>
      </c>
      <c r="F79" s="65">
        <v>1</v>
      </c>
      <c r="G79" s="70">
        <f t="shared" si="3"/>
        <v>9.46969696969697E-4</v>
      </c>
      <c r="H79" s="72">
        <f t="shared" si="4"/>
        <v>0</v>
      </c>
      <c r="I79" s="59"/>
    </row>
    <row r="80" spans="1:9" x14ac:dyDescent="0.25">
      <c r="A80" s="28" t="s">
        <v>26</v>
      </c>
      <c r="B80" s="26" t="s">
        <v>230</v>
      </c>
      <c r="C80" s="51">
        <f>VLOOKUP(A80,Plan2!$A$1:$E$155,4,FALSE)</f>
        <v>449.44</v>
      </c>
      <c r="D80" s="38"/>
      <c r="E80" s="51">
        <v>0</v>
      </c>
      <c r="F80" s="65">
        <v>5</v>
      </c>
      <c r="G80" s="70">
        <f t="shared" si="3"/>
        <v>4.734848484848485E-3</v>
      </c>
      <c r="H80" s="72">
        <f t="shared" si="4"/>
        <v>0</v>
      </c>
      <c r="I80" s="59"/>
    </row>
    <row r="81" spans="1:9" x14ac:dyDescent="0.25">
      <c r="A81" s="25" t="s">
        <v>123</v>
      </c>
      <c r="B81" s="26" t="s">
        <v>192</v>
      </c>
      <c r="C81" s="27">
        <v>453.6</v>
      </c>
      <c r="D81" s="27"/>
      <c r="E81" s="27">
        <v>246.4</v>
      </c>
      <c r="F81" s="66">
        <v>1</v>
      </c>
      <c r="G81" s="70">
        <f t="shared" si="3"/>
        <v>9.46969696969697E-4</v>
      </c>
      <c r="H81" s="72">
        <f t="shared" si="4"/>
        <v>0</v>
      </c>
      <c r="I81" s="59"/>
    </row>
    <row r="82" spans="1:9" x14ac:dyDescent="0.25">
      <c r="A82" s="25" t="s">
        <v>165</v>
      </c>
      <c r="B82" s="26" t="s">
        <v>273</v>
      </c>
      <c r="C82" s="27">
        <v>180.45</v>
      </c>
      <c r="D82" s="27"/>
      <c r="E82" s="51">
        <v>0</v>
      </c>
      <c r="F82" s="66">
        <v>1</v>
      </c>
      <c r="G82" s="70">
        <f t="shared" si="3"/>
        <v>9.46969696969697E-4</v>
      </c>
      <c r="H82" s="72">
        <f t="shared" si="4"/>
        <v>0</v>
      </c>
      <c r="I82" s="59"/>
    </row>
    <row r="83" spans="1:9" x14ac:dyDescent="0.25">
      <c r="A83" s="25" t="s">
        <v>164</v>
      </c>
      <c r="B83" s="26" t="s">
        <v>272</v>
      </c>
      <c r="C83" s="27">
        <v>78.75</v>
      </c>
      <c r="D83" s="27">
        <v>0</v>
      </c>
      <c r="E83" s="51">
        <v>0</v>
      </c>
      <c r="F83" s="66">
        <v>1</v>
      </c>
      <c r="G83" s="70">
        <f t="shared" si="3"/>
        <v>9.46969696969697E-4</v>
      </c>
      <c r="H83" s="72">
        <f t="shared" si="4"/>
        <v>0</v>
      </c>
      <c r="I83" s="59"/>
    </row>
    <row r="84" spans="1:9" x14ac:dyDescent="0.25">
      <c r="A84" s="25" t="s">
        <v>169</v>
      </c>
      <c r="B84" s="30" t="s">
        <v>170</v>
      </c>
      <c r="C84" s="27">
        <v>19.14</v>
      </c>
      <c r="D84" s="27">
        <v>0</v>
      </c>
      <c r="E84" s="51">
        <v>0</v>
      </c>
      <c r="F84" s="66">
        <v>1</v>
      </c>
      <c r="G84" s="70">
        <f t="shared" si="3"/>
        <v>9.46969696969697E-4</v>
      </c>
      <c r="H84" s="72">
        <f t="shared" si="4"/>
        <v>0</v>
      </c>
      <c r="I84" s="59"/>
    </row>
    <row r="85" spans="1:9" x14ac:dyDescent="0.25">
      <c r="A85" s="25" t="s">
        <v>163</v>
      </c>
      <c r="B85" s="26" t="s">
        <v>271</v>
      </c>
      <c r="C85" s="27">
        <v>587.51</v>
      </c>
      <c r="D85" s="27"/>
      <c r="E85" s="51">
        <v>0</v>
      </c>
      <c r="F85" s="66">
        <v>1</v>
      </c>
      <c r="G85" s="70">
        <f t="shared" si="3"/>
        <v>9.46969696969697E-4</v>
      </c>
      <c r="H85" s="72">
        <f t="shared" si="4"/>
        <v>0</v>
      </c>
      <c r="I85" s="59"/>
    </row>
    <row r="86" spans="1:9" x14ac:dyDescent="0.25">
      <c r="A86" s="25" t="s">
        <v>160</v>
      </c>
      <c r="B86" s="26" t="s">
        <v>269</v>
      </c>
      <c r="C86" s="27">
        <v>259.2</v>
      </c>
      <c r="D86" s="27">
        <v>0</v>
      </c>
      <c r="E86" s="51">
        <v>0</v>
      </c>
      <c r="F86" s="66">
        <v>1</v>
      </c>
      <c r="G86" s="70">
        <f t="shared" si="3"/>
        <v>9.46969696969697E-4</v>
      </c>
      <c r="H86" s="72">
        <f t="shared" si="4"/>
        <v>0</v>
      </c>
      <c r="I86" s="59"/>
    </row>
    <row r="87" spans="1:9" x14ac:dyDescent="0.25">
      <c r="A87" s="28" t="s">
        <v>28</v>
      </c>
      <c r="B87" s="26" t="s">
        <v>268</v>
      </c>
      <c r="C87" s="51">
        <f>VLOOKUP(A87,Plan2!$A$1:$E$155,4,FALSE)</f>
        <v>82.28</v>
      </c>
      <c r="D87" s="38">
        <f>VLOOKUP(A87,Plan2!$A$1:$E$155,5,FALSE)</f>
        <v>0</v>
      </c>
      <c r="E87" s="51">
        <v>0</v>
      </c>
      <c r="F87" s="65">
        <v>1</v>
      </c>
      <c r="G87" s="70">
        <f t="shared" si="3"/>
        <v>9.46969696969697E-4</v>
      </c>
      <c r="H87" s="72">
        <f t="shared" si="4"/>
        <v>0</v>
      </c>
      <c r="I87" s="59"/>
    </row>
    <row r="88" spans="1:9" x14ac:dyDescent="0.25">
      <c r="A88" s="25" t="s">
        <v>158</v>
      </c>
      <c r="B88" s="26" t="s">
        <v>193</v>
      </c>
      <c r="C88" s="27">
        <v>45</v>
      </c>
      <c r="D88" s="27">
        <v>0</v>
      </c>
      <c r="E88" s="51">
        <v>0</v>
      </c>
      <c r="F88" s="66">
        <v>1</v>
      </c>
      <c r="G88" s="70">
        <f t="shared" si="3"/>
        <v>9.46969696969697E-4</v>
      </c>
      <c r="H88" s="72">
        <f t="shared" si="4"/>
        <v>0</v>
      </c>
      <c r="I88" s="59"/>
    </row>
    <row r="89" spans="1:9" x14ac:dyDescent="0.25">
      <c r="A89" s="25" t="s">
        <v>157</v>
      </c>
      <c r="B89" s="26" t="s">
        <v>194</v>
      </c>
      <c r="C89" s="27">
        <v>0</v>
      </c>
      <c r="D89" s="27">
        <v>873.61</v>
      </c>
      <c r="E89" s="51">
        <v>0</v>
      </c>
      <c r="F89" s="66">
        <v>1</v>
      </c>
      <c r="G89" s="70">
        <f t="shared" si="3"/>
        <v>9.46969696969697E-4</v>
      </c>
      <c r="H89" s="72">
        <f t="shared" si="4"/>
        <v>0</v>
      </c>
      <c r="I89" s="59"/>
    </row>
    <row r="90" spans="1:9" x14ac:dyDescent="0.25">
      <c r="A90" s="25" t="s">
        <v>156</v>
      </c>
      <c r="B90" s="26" t="s">
        <v>231</v>
      </c>
      <c r="C90" s="27">
        <v>902.95</v>
      </c>
      <c r="D90" s="27"/>
      <c r="E90" s="51">
        <v>0</v>
      </c>
      <c r="F90" s="66">
        <v>1</v>
      </c>
      <c r="G90" s="70">
        <f t="shared" si="3"/>
        <v>9.46969696969697E-4</v>
      </c>
      <c r="H90" s="72">
        <f t="shared" si="4"/>
        <v>0</v>
      </c>
      <c r="I90" s="59"/>
    </row>
    <row r="91" spans="1:9" x14ac:dyDescent="0.25">
      <c r="A91" s="25" t="s">
        <v>155</v>
      </c>
      <c r="B91" s="26" t="s">
        <v>232</v>
      </c>
      <c r="C91" s="27">
        <v>1112.83</v>
      </c>
      <c r="D91" s="27"/>
      <c r="E91" s="51">
        <v>0</v>
      </c>
      <c r="F91" s="66">
        <v>1</v>
      </c>
      <c r="G91" s="70">
        <f t="shared" si="3"/>
        <v>9.46969696969697E-4</v>
      </c>
      <c r="H91" s="72">
        <f t="shared" si="4"/>
        <v>0</v>
      </c>
      <c r="I91" s="59"/>
    </row>
    <row r="92" spans="1:9" x14ac:dyDescent="0.25">
      <c r="A92" s="25" t="s">
        <v>154</v>
      </c>
      <c r="B92" s="26" t="s">
        <v>264</v>
      </c>
      <c r="C92" s="27">
        <v>8.24</v>
      </c>
      <c r="D92" s="27">
        <v>0</v>
      </c>
      <c r="E92" s="51">
        <v>0</v>
      </c>
      <c r="F92" s="66">
        <v>1</v>
      </c>
      <c r="G92" s="70">
        <f t="shared" si="3"/>
        <v>9.46969696969697E-4</v>
      </c>
      <c r="H92" s="72">
        <f t="shared" si="4"/>
        <v>0</v>
      </c>
      <c r="I92" s="59"/>
    </row>
    <row r="93" spans="1:9" x14ac:dyDescent="0.25">
      <c r="A93" s="25" t="s">
        <v>153</v>
      </c>
      <c r="B93" s="26" t="s">
        <v>210</v>
      </c>
      <c r="C93" s="27">
        <v>297.45999999999998</v>
      </c>
      <c r="D93" s="27">
        <v>0</v>
      </c>
      <c r="E93" s="51">
        <v>0</v>
      </c>
      <c r="F93" s="66">
        <v>1</v>
      </c>
      <c r="G93" s="70">
        <f t="shared" si="3"/>
        <v>9.46969696969697E-4</v>
      </c>
      <c r="H93" s="72">
        <f t="shared" si="4"/>
        <v>0</v>
      </c>
      <c r="I93" s="59"/>
    </row>
    <row r="94" spans="1:9" x14ac:dyDescent="0.25">
      <c r="A94" s="25" t="s">
        <v>152</v>
      </c>
      <c r="B94" s="26" t="s">
        <v>263</v>
      </c>
      <c r="C94" s="27">
        <v>0</v>
      </c>
      <c r="D94" s="27">
        <v>619.16</v>
      </c>
      <c r="E94" s="51">
        <v>0</v>
      </c>
      <c r="F94" s="66">
        <v>1</v>
      </c>
      <c r="G94" s="70">
        <f t="shared" si="3"/>
        <v>9.46969696969697E-4</v>
      </c>
      <c r="H94" s="72">
        <f t="shared" si="4"/>
        <v>0</v>
      </c>
      <c r="I94" s="59"/>
    </row>
    <row r="95" spans="1:9" x14ac:dyDescent="0.25">
      <c r="A95" s="25" t="s">
        <v>151</v>
      </c>
      <c r="B95" s="26" t="s">
        <v>233</v>
      </c>
      <c r="C95" s="27">
        <v>45</v>
      </c>
      <c r="D95" s="27">
        <v>0</v>
      </c>
      <c r="E95" s="51">
        <v>0</v>
      </c>
      <c r="F95" s="66">
        <v>1</v>
      </c>
      <c r="G95" s="70">
        <f t="shared" si="3"/>
        <v>9.46969696969697E-4</v>
      </c>
      <c r="H95" s="72">
        <f t="shared" si="4"/>
        <v>0</v>
      </c>
      <c r="I95" s="59"/>
    </row>
    <row r="96" spans="1:9" x14ac:dyDescent="0.25">
      <c r="A96" s="25" t="s">
        <v>150</v>
      </c>
      <c r="B96" s="26" t="s">
        <v>262</v>
      </c>
      <c r="C96" s="27">
        <v>82.28</v>
      </c>
      <c r="D96" s="27">
        <v>0</v>
      </c>
      <c r="E96" s="51">
        <v>0</v>
      </c>
      <c r="F96" s="66">
        <v>1</v>
      </c>
      <c r="G96" s="70">
        <f t="shared" si="3"/>
        <v>9.46969696969697E-4</v>
      </c>
      <c r="H96" s="72">
        <f t="shared" si="4"/>
        <v>0</v>
      </c>
      <c r="I96" s="59"/>
    </row>
    <row r="97" spans="1:9" x14ac:dyDescent="0.25">
      <c r="A97" s="25" t="s">
        <v>149</v>
      </c>
      <c r="B97" s="26" t="s">
        <v>261</v>
      </c>
      <c r="C97" s="27">
        <v>172.27</v>
      </c>
      <c r="D97" s="27"/>
      <c r="E97" s="51">
        <v>0</v>
      </c>
      <c r="F97" s="66">
        <v>1</v>
      </c>
      <c r="G97" s="70">
        <f t="shared" si="3"/>
        <v>9.46969696969697E-4</v>
      </c>
      <c r="H97" s="72">
        <f t="shared" si="4"/>
        <v>0</v>
      </c>
      <c r="I97" s="59"/>
    </row>
    <row r="98" spans="1:9" x14ac:dyDescent="0.25">
      <c r="A98" s="25" t="s">
        <v>148</v>
      </c>
      <c r="B98" s="26" t="s">
        <v>260</v>
      </c>
      <c r="C98" s="27">
        <v>436.44</v>
      </c>
      <c r="D98" s="27"/>
      <c r="E98" s="51">
        <v>0</v>
      </c>
      <c r="F98" s="66">
        <v>1</v>
      </c>
      <c r="G98" s="70">
        <f t="shared" si="3"/>
        <v>9.46969696969697E-4</v>
      </c>
      <c r="H98" s="72">
        <f t="shared" si="4"/>
        <v>0</v>
      </c>
      <c r="I98" s="59"/>
    </row>
    <row r="99" spans="1:9" x14ac:dyDescent="0.25">
      <c r="A99" s="25" t="s">
        <v>147</v>
      </c>
      <c r="B99" s="26" t="s">
        <v>259</v>
      </c>
      <c r="C99" s="27">
        <v>0</v>
      </c>
      <c r="D99" s="27">
        <v>794.89</v>
      </c>
      <c r="E99" s="51">
        <v>0</v>
      </c>
      <c r="F99" s="66">
        <v>1</v>
      </c>
      <c r="G99" s="70">
        <f t="shared" si="3"/>
        <v>9.46969696969697E-4</v>
      </c>
      <c r="H99" s="72">
        <f t="shared" si="4"/>
        <v>0</v>
      </c>
      <c r="I99" s="59"/>
    </row>
    <row r="100" spans="1:9" x14ac:dyDescent="0.25">
      <c r="A100" s="25" t="s">
        <v>146</v>
      </c>
      <c r="B100" s="26" t="s">
        <v>258</v>
      </c>
      <c r="C100" s="27">
        <v>335.72</v>
      </c>
      <c r="D100" s="27">
        <v>0</v>
      </c>
      <c r="E100" s="51">
        <v>0</v>
      </c>
      <c r="F100" s="66">
        <v>1</v>
      </c>
      <c r="G100" s="70">
        <f t="shared" si="3"/>
        <v>9.46969696969697E-4</v>
      </c>
      <c r="H100" s="72">
        <f t="shared" si="4"/>
        <v>0</v>
      </c>
      <c r="I100" s="59"/>
    </row>
    <row r="101" spans="1:9" x14ac:dyDescent="0.25">
      <c r="A101" s="25" t="s">
        <v>145</v>
      </c>
      <c r="B101" s="26" t="s">
        <v>257</v>
      </c>
      <c r="C101" s="27">
        <v>25</v>
      </c>
      <c r="D101" s="27">
        <v>0</v>
      </c>
      <c r="E101" s="51">
        <v>0</v>
      </c>
      <c r="F101" s="66">
        <v>1</v>
      </c>
      <c r="G101" s="70">
        <f t="shared" ref="G101:G116" si="5">F101/$G$3</f>
        <v>9.46969696969697E-4</v>
      </c>
      <c r="H101" s="72">
        <f t="shared" si="4"/>
        <v>0</v>
      </c>
      <c r="I101" s="59"/>
    </row>
    <row r="102" spans="1:9" x14ac:dyDescent="0.25">
      <c r="A102" s="25" t="s">
        <v>144</v>
      </c>
      <c r="B102" s="26" t="s">
        <v>256</v>
      </c>
      <c r="C102" s="27">
        <v>45</v>
      </c>
      <c r="D102" s="27">
        <v>0</v>
      </c>
      <c r="E102" s="51">
        <v>0</v>
      </c>
      <c r="F102" s="66">
        <v>1</v>
      </c>
      <c r="G102" s="70">
        <f t="shared" si="5"/>
        <v>9.46969696969697E-4</v>
      </c>
      <c r="H102" s="72">
        <f t="shared" si="4"/>
        <v>0</v>
      </c>
      <c r="I102" s="59"/>
    </row>
    <row r="103" spans="1:9" x14ac:dyDescent="0.25">
      <c r="A103" s="25" t="s">
        <v>143</v>
      </c>
      <c r="B103" s="26" t="s">
        <v>234</v>
      </c>
      <c r="C103" s="27">
        <v>544.88</v>
      </c>
      <c r="D103" s="27">
        <v>0</v>
      </c>
      <c r="E103" s="51">
        <v>0</v>
      </c>
      <c r="F103" s="66">
        <v>1</v>
      </c>
      <c r="G103" s="70">
        <f t="shared" si="5"/>
        <v>9.46969696969697E-4</v>
      </c>
      <c r="H103" s="72">
        <f t="shared" si="4"/>
        <v>0</v>
      </c>
      <c r="I103" s="59"/>
    </row>
    <row r="104" spans="1:9" x14ac:dyDescent="0.25">
      <c r="A104" s="25" t="s">
        <v>142</v>
      </c>
      <c r="B104" s="26" t="s">
        <v>255</v>
      </c>
      <c r="C104" s="27">
        <v>82.28</v>
      </c>
      <c r="D104" s="27">
        <v>0</v>
      </c>
      <c r="E104" s="51">
        <v>0</v>
      </c>
      <c r="F104" s="66">
        <v>1</v>
      </c>
      <c r="G104" s="70">
        <f t="shared" si="5"/>
        <v>9.46969696969697E-4</v>
      </c>
      <c r="H104" s="72">
        <f t="shared" si="4"/>
        <v>0</v>
      </c>
      <c r="I104" s="59"/>
    </row>
    <row r="105" spans="1:9" x14ac:dyDescent="0.25">
      <c r="A105" s="25" t="s">
        <v>141</v>
      </c>
      <c r="B105" s="26" t="s">
        <v>254</v>
      </c>
      <c r="C105" s="27">
        <v>164.08</v>
      </c>
      <c r="D105" s="27">
        <v>0</v>
      </c>
      <c r="E105" s="51">
        <v>0</v>
      </c>
      <c r="F105" s="66">
        <v>1</v>
      </c>
      <c r="G105" s="70">
        <f t="shared" si="5"/>
        <v>9.46969696969697E-4</v>
      </c>
      <c r="H105" s="72">
        <f t="shared" si="4"/>
        <v>0</v>
      </c>
      <c r="I105" s="59"/>
    </row>
    <row r="106" spans="1:9" x14ac:dyDescent="0.25">
      <c r="A106" s="25" t="s">
        <v>140</v>
      </c>
      <c r="B106" s="26" t="s">
        <v>174</v>
      </c>
      <c r="C106" s="27">
        <v>0</v>
      </c>
      <c r="D106" s="27">
        <v>965.45</v>
      </c>
      <c r="E106" s="51">
        <v>0</v>
      </c>
      <c r="F106" s="66">
        <v>1</v>
      </c>
      <c r="G106" s="70">
        <f t="shared" si="5"/>
        <v>9.46969696969697E-4</v>
      </c>
      <c r="H106" s="72">
        <f t="shared" si="4"/>
        <v>0</v>
      </c>
      <c r="I106" s="59"/>
    </row>
    <row r="107" spans="1:9" x14ac:dyDescent="0.25">
      <c r="A107" s="25" t="s">
        <v>139</v>
      </c>
      <c r="B107" s="26" t="s">
        <v>253</v>
      </c>
      <c r="C107" s="27">
        <v>898.35</v>
      </c>
      <c r="D107" s="27"/>
      <c r="E107" s="51">
        <v>0</v>
      </c>
      <c r="F107" s="66">
        <v>1</v>
      </c>
      <c r="G107" s="70">
        <f t="shared" si="5"/>
        <v>9.46969696969697E-4</v>
      </c>
      <c r="H107" s="72">
        <f t="shared" si="4"/>
        <v>0</v>
      </c>
      <c r="I107" s="59"/>
    </row>
    <row r="108" spans="1:9" x14ac:dyDescent="0.25">
      <c r="A108" s="25" t="s">
        <v>138</v>
      </c>
      <c r="B108" s="26" t="s">
        <v>252</v>
      </c>
      <c r="C108" s="27">
        <v>0</v>
      </c>
      <c r="D108" s="27">
        <v>1236.75</v>
      </c>
      <c r="E108" s="51">
        <v>0</v>
      </c>
      <c r="F108" s="66">
        <v>1</v>
      </c>
      <c r="G108" s="70">
        <f t="shared" si="5"/>
        <v>9.46969696969697E-4</v>
      </c>
      <c r="H108" s="72">
        <f t="shared" si="4"/>
        <v>0</v>
      </c>
      <c r="I108" s="59"/>
    </row>
    <row r="109" spans="1:9" x14ac:dyDescent="0.25">
      <c r="A109" s="28" t="s">
        <v>29</v>
      </c>
      <c r="B109" s="26" t="s">
        <v>211</v>
      </c>
      <c r="C109" s="51">
        <f>VLOOKUP(A109,Plan2!$A$1:$E$155,4,FALSE)</f>
        <v>209.55</v>
      </c>
      <c r="D109" s="38">
        <f>VLOOKUP(A109,Plan2!$A$1:$E$155,5,FALSE)</f>
        <v>0</v>
      </c>
      <c r="E109" s="51">
        <v>0</v>
      </c>
      <c r="F109" s="67">
        <v>32</v>
      </c>
      <c r="G109" s="70">
        <f t="shared" si="5"/>
        <v>3.0303030303030304E-2</v>
      </c>
      <c r="H109" s="72">
        <f t="shared" si="4"/>
        <v>0</v>
      </c>
      <c r="I109" s="59"/>
    </row>
    <row r="110" spans="1:9" x14ac:dyDescent="0.25">
      <c r="A110" s="25" t="s">
        <v>137</v>
      </c>
      <c r="B110" s="26" t="s">
        <v>249</v>
      </c>
      <c r="C110" s="27">
        <v>172.12</v>
      </c>
      <c r="D110" s="27"/>
      <c r="E110" s="51">
        <v>0</v>
      </c>
      <c r="F110" s="66">
        <v>1</v>
      </c>
      <c r="G110" s="70">
        <f t="shared" si="5"/>
        <v>9.46969696969697E-4</v>
      </c>
      <c r="H110" s="72">
        <f t="shared" si="4"/>
        <v>0</v>
      </c>
      <c r="I110" s="59"/>
    </row>
    <row r="111" spans="1:9" x14ac:dyDescent="0.25">
      <c r="A111" s="25" t="s">
        <v>136</v>
      </c>
      <c r="B111" s="26" t="s">
        <v>248</v>
      </c>
      <c r="C111" s="27">
        <v>292.72000000000003</v>
      </c>
      <c r="D111" s="27"/>
      <c r="E111" s="27">
        <v>595.87</v>
      </c>
      <c r="F111" s="65">
        <v>1</v>
      </c>
      <c r="G111" s="70">
        <f t="shared" si="5"/>
        <v>9.46969696969697E-4</v>
      </c>
      <c r="H111" s="72">
        <f t="shared" si="4"/>
        <v>0</v>
      </c>
      <c r="I111" s="59"/>
    </row>
    <row r="112" spans="1:9" x14ac:dyDescent="0.25">
      <c r="A112" s="31" t="s">
        <v>167</v>
      </c>
      <c r="B112" s="30" t="s">
        <v>247</v>
      </c>
      <c r="C112" s="32">
        <v>0</v>
      </c>
      <c r="D112" s="32">
        <v>84</v>
      </c>
      <c r="E112" s="51">
        <v>0</v>
      </c>
      <c r="F112" s="63">
        <v>10</v>
      </c>
      <c r="G112" s="70">
        <f t="shared" si="5"/>
        <v>9.46969696969697E-3</v>
      </c>
      <c r="H112" s="72">
        <f t="shared" si="4"/>
        <v>0</v>
      </c>
      <c r="I112" s="59"/>
    </row>
    <row r="113" spans="1:9" x14ac:dyDescent="0.25">
      <c r="A113" s="31" t="s">
        <v>356</v>
      </c>
      <c r="B113" s="33" t="s">
        <v>355</v>
      </c>
      <c r="C113" s="32">
        <v>22.27</v>
      </c>
      <c r="D113" s="34"/>
      <c r="E113" s="51">
        <v>0</v>
      </c>
      <c r="F113" s="68">
        <v>20</v>
      </c>
      <c r="G113" s="70">
        <f t="shared" si="5"/>
        <v>1.893939393939394E-2</v>
      </c>
      <c r="H113" s="72">
        <f t="shared" si="4"/>
        <v>0</v>
      </c>
      <c r="I113" s="59"/>
    </row>
    <row r="114" spans="1:9" x14ac:dyDescent="0.25">
      <c r="A114" s="35" t="s">
        <v>166</v>
      </c>
      <c r="B114" s="33" t="s">
        <v>235</v>
      </c>
      <c r="C114" s="32">
        <v>15.15</v>
      </c>
      <c r="D114" s="34"/>
      <c r="E114" s="51">
        <v>0</v>
      </c>
      <c r="F114" s="68">
        <v>100</v>
      </c>
      <c r="G114" s="70">
        <f t="shared" si="5"/>
        <v>9.4696969696969696E-2</v>
      </c>
      <c r="H114" s="72">
        <f t="shared" si="4"/>
        <v>0</v>
      </c>
      <c r="I114" s="59"/>
    </row>
    <row r="115" spans="1:9" x14ac:dyDescent="0.25">
      <c r="A115" s="36" t="s">
        <v>354</v>
      </c>
      <c r="B115" s="30" t="s">
        <v>359</v>
      </c>
      <c r="C115" s="41">
        <v>0</v>
      </c>
      <c r="D115" s="32"/>
      <c r="E115" s="32">
        <v>123.55</v>
      </c>
      <c r="F115" s="63">
        <v>3</v>
      </c>
      <c r="G115" s="70">
        <f t="shared" si="5"/>
        <v>2.840909090909091E-3</v>
      </c>
      <c r="H115" s="72">
        <f t="shared" si="4"/>
        <v>0</v>
      </c>
      <c r="I115" s="59"/>
    </row>
    <row r="116" spans="1:9" x14ac:dyDescent="0.25">
      <c r="A116" s="36" t="s">
        <v>354</v>
      </c>
      <c r="B116" s="30" t="s">
        <v>360</v>
      </c>
      <c r="C116" s="41">
        <v>0</v>
      </c>
      <c r="D116" s="32"/>
      <c r="E116" s="32">
        <v>266.16000000000003</v>
      </c>
      <c r="F116" s="63">
        <v>2</v>
      </c>
      <c r="G116" s="70">
        <f t="shared" si="5"/>
        <v>1.893939393939394E-3</v>
      </c>
      <c r="H116" s="72">
        <f t="shared" si="4"/>
        <v>0</v>
      </c>
      <c r="I116" s="59"/>
    </row>
    <row r="117" spans="1:9" ht="15" customHeight="1" x14ac:dyDescent="0.25">
      <c r="A117" s="95" t="s">
        <v>364</v>
      </c>
      <c r="B117" s="95"/>
      <c r="C117" s="95"/>
      <c r="D117" s="95"/>
      <c r="E117" s="95"/>
      <c r="F117" s="74">
        <f>SUM(F5:F116)</f>
        <v>2194</v>
      </c>
      <c r="G117" s="69"/>
      <c r="H117" s="72">
        <f>SUM(H5:H116)</f>
        <v>0</v>
      </c>
    </row>
    <row r="118" spans="1:9" x14ac:dyDescent="0.25">
      <c r="A118" s="47"/>
      <c r="F118" s="79"/>
      <c r="G118" s="61"/>
      <c r="H118" s="75"/>
    </row>
    <row r="119" spans="1:9" ht="76.5" x14ac:dyDescent="0.25">
      <c r="A119" s="86" t="s">
        <v>324</v>
      </c>
      <c r="B119" s="86"/>
      <c r="C119" s="86"/>
      <c r="D119" s="86"/>
      <c r="E119" s="86"/>
      <c r="F119" s="86"/>
      <c r="G119" s="86"/>
      <c r="H119" s="71" t="s">
        <v>373</v>
      </c>
    </row>
    <row r="120" spans="1:9" x14ac:dyDescent="0.25">
      <c r="A120" s="87" t="s">
        <v>369</v>
      </c>
      <c r="B120" s="87"/>
      <c r="C120" s="87"/>
      <c r="D120" s="87"/>
      <c r="E120" s="87"/>
      <c r="F120" s="87"/>
      <c r="G120" s="78">
        <v>528</v>
      </c>
      <c r="H120" s="83">
        <v>0</v>
      </c>
    </row>
    <row r="121" spans="1:9" ht="51" x14ac:dyDescent="0.25">
      <c r="A121" s="17" t="s">
        <v>1</v>
      </c>
      <c r="B121" s="43" t="s">
        <v>0</v>
      </c>
      <c r="C121" s="19" t="s">
        <v>65</v>
      </c>
      <c r="D121" s="20" t="s">
        <v>66</v>
      </c>
      <c r="E121" s="21" t="s">
        <v>361</v>
      </c>
      <c r="F121" s="22" t="s">
        <v>357</v>
      </c>
      <c r="G121" s="22" t="s">
        <v>370</v>
      </c>
      <c r="H121" s="60" t="s">
        <v>368</v>
      </c>
    </row>
    <row r="122" spans="1:9" x14ac:dyDescent="0.25">
      <c r="A122" s="31" t="s">
        <v>36</v>
      </c>
      <c r="B122" s="30" t="s">
        <v>367</v>
      </c>
      <c r="C122" s="41">
        <f>VLOOKUP(A122,Plan2!$A$1:$E$155,4,FALSE)</f>
        <v>10</v>
      </c>
      <c r="D122" s="32">
        <f>VLOOKUP(A122,Plan2!$A$1:$E$155,5,FALSE)</f>
        <v>0</v>
      </c>
      <c r="E122" s="41">
        <v>0</v>
      </c>
      <c r="F122" s="23">
        <v>528</v>
      </c>
      <c r="G122" s="76">
        <f>F122/$G$120</f>
        <v>1</v>
      </c>
      <c r="H122" s="77">
        <f>ROUNDUP(G122*$H$120,0)</f>
        <v>0</v>
      </c>
    </row>
    <row r="123" spans="1:9" ht="25.5" x14ac:dyDescent="0.25">
      <c r="A123" s="31" t="s">
        <v>44</v>
      </c>
      <c r="B123" s="30" t="s">
        <v>353</v>
      </c>
      <c r="C123" s="41">
        <f>VLOOKUP(A123,Plan2!$A$1:$E$155,4,FALSE)</f>
        <v>771.6</v>
      </c>
      <c r="D123" s="32">
        <f>VLOOKUP(A123,Plan2!$A$1:$E$155,5,FALSE)</f>
        <v>771.6</v>
      </c>
      <c r="E123" s="41">
        <v>0</v>
      </c>
      <c r="F123" s="23">
        <v>224</v>
      </c>
      <c r="G123" s="76">
        <f t="shared" ref="G123:G127" si="6">F123/$G$120</f>
        <v>0.42424242424242425</v>
      </c>
      <c r="H123" s="77">
        <f t="shared" ref="H123:H127" si="7">ROUNDUP(G123*$H$120,0)</f>
        <v>0</v>
      </c>
    </row>
    <row r="124" spans="1:9" x14ac:dyDescent="0.25">
      <c r="A124" s="25" t="s">
        <v>159</v>
      </c>
      <c r="B124" s="26" t="s">
        <v>265</v>
      </c>
      <c r="C124" s="27">
        <v>651.6</v>
      </c>
      <c r="D124" s="27">
        <v>651.6</v>
      </c>
      <c r="E124" s="51">
        <v>0</v>
      </c>
      <c r="F124" s="29">
        <v>1</v>
      </c>
      <c r="G124" s="76">
        <f t="shared" si="6"/>
        <v>1.893939393939394E-3</v>
      </c>
      <c r="H124" s="77">
        <f t="shared" si="7"/>
        <v>0</v>
      </c>
    </row>
    <row r="125" spans="1:9" x14ac:dyDescent="0.25">
      <c r="A125" s="28" t="s">
        <v>45</v>
      </c>
      <c r="B125" s="26" t="s">
        <v>267</v>
      </c>
      <c r="C125" s="51">
        <f>VLOOKUP(A125,Plan2!$A$1:$E$155,4,FALSE)</f>
        <v>531.6</v>
      </c>
      <c r="D125" s="38">
        <f>VLOOKUP(A125,Plan2!$A$1:$E$155,5,FALSE)</f>
        <v>531.6</v>
      </c>
      <c r="E125" s="51">
        <v>0</v>
      </c>
      <c r="F125" s="24">
        <v>6</v>
      </c>
      <c r="G125" s="76">
        <f t="shared" si="6"/>
        <v>1.1363636363636364E-2</v>
      </c>
      <c r="H125" s="77">
        <f t="shared" si="7"/>
        <v>0</v>
      </c>
    </row>
    <row r="126" spans="1:9" x14ac:dyDescent="0.25">
      <c r="A126" s="28" t="s">
        <v>46</v>
      </c>
      <c r="B126" s="26" t="s">
        <v>266</v>
      </c>
      <c r="C126" s="51">
        <f>VLOOKUP(A126,Plan2!$A$1:$E$155,4,FALSE)</f>
        <v>483.6</v>
      </c>
      <c r="D126" s="38">
        <f>VLOOKUP(A126,Plan2!$A$1:$E$155,5,FALSE)</f>
        <v>483.6</v>
      </c>
      <c r="E126" s="51">
        <v>0</v>
      </c>
      <c r="F126" s="54">
        <v>1</v>
      </c>
      <c r="G126" s="76">
        <f t="shared" si="6"/>
        <v>1.893939393939394E-3</v>
      </c>
      <c r="H126" s="77">
        <f t="shared" si="7"/>
        <v>0</v>
      </c>
    </row>
    <row r="127" spans="1:9" x14ac:dyDescent="0.25">
      <c r="A127" s="28" t="s">
        <v>47</v>
      </c>
      <c r="B127" s="26" t="s">
        <v>250</v>
      </c>
      <c r="C127" s="51">
        <f>VLOOKUP(A127,Plan2!$A$1:$E$155,4,FALSE)</f>
        <v>0</v>
      </c>
      <c r="D127" s="38">
        <f>VLOOKUP(A127,Plan2!$A$1:$E$155,5,FALSE)</f>
        <v>895.16</v>
      </c>
      <c r="E127" s="51">
        <v>0</v>
      </c>
      <c r="F127" s="54">
        <v>1</v>
      </c>
      <c r="G127" s="76">
        <f t="shared" si="6"/>
        <v>1.893939393939394E-3</v>
      </c>
      <c r="H127" s="77">
        <f t="shared" si="7"/>
        <v>0</v>
      </c>
    </row>
    <row r="128" spans="1:9" x14ac:dyDescent="0.25">
      <c r="A128" s="94" t="s">
        <v>364</v>
      </c>
      <c r="B128" s="94"/>
      <c r="C128" s="94"/>
      <c r="D128" s="94"/>
      <c r="E128" s="94"/>
      <c r="F128" s="54">
        <f>SUM(F122:F127)</f>
        <v>761</v>
      </c>
      <c r="G128" s="54"/>
      <c r="H128" s="77">
        <f>SUM(H122:H127)</f>
        <v>0</v>
      </c>
    </row>
    <row r="129" spans="1:9" x14ac:dyDescent="0.25">
      <c r="H129" s="59"/>
    </row>
    <row r="130" spans="1:9" ht="76.5" x14ac:dyDescent="0.25">
      <c r="A130" s="86" t="s">
        <v>363</v>
      </c>
      <c r="B130" s="86"/>
      <c r="C130" s="86"/>
      <c r="D130" s="86"/>
      <c r="E130" s="86"/>
      <c r="F130" s="86"/>
      <c r="G130" s="86"/>
      <c r="H130" s="71" t="s">
        <v>373</v>
      </c>
    </row>
    <row r="131" spans="1:9" x14ac:dyDescent="0.25">
      <c r="A131" s="87" t="s">
        <v>369</v>
      </c>
      <c r="B131" s="87"/>
      <c r="C131" s="87"/>
      <c r="D131" s="87"/>
      <c r="E131" s="87"/>
      <c r="F131" s="87"/>
      <c r="G131" s="78">
        <v>352</v>
      </c>
      <c r="H131" s="83">
        <v>0</v>
      </c>
    </row>
    <row r="132" spans="1:9" ht="51" x14ac:dyDescent="0.25">
      <c r="A132" s="17" t="s">
        <v>1</v>
      </c>
      <c r="B132" s="43" t="s">
        <v>0</v>
      </c>
      <c r="C132" s="19" t="s">
        <v>65</v>
      </c>
      <c r="D132" s="20" t="s">
        <v>66</v>
      </c>
      <c r="E132" s="21" t="s">
        <v>361</v>
      </c>
      <c r="F132" s="22" t="s">
        <v>357</v>
      </c>
      <c r="G132" s="22" t="s">
        <v>370</v>
      </c>
      <c r="H132" s="60" t="s">
        <v>368</v>
      </c>
    </row>
    <row r="133" spans="1:9" x14ac:dyDescent="0.25">
      <c r="A133" s="31" t="s">
        <v>36</v>
      </c>
      <c r="B133" s="30" t="s">
        <v>325</v>
      </c>
      <c r="C133" s="41">
        <f>VLOOKUP(A133,Plan2!$A$1:$E$155,4,FALSE)</f>
        <v>10</v>
      </c>
      <c r="D133" s="32">
        <f>VLOOKUP(A133,Plan2!$A$1:$E$155,5,FALSE)</f>
        <v>0</v>
      </c>
      <c r="E133" s="41">
        <v>0</v>
      </c>
      <c r="F133" s="23">
        <v>352</v>
      </c>
      <c r="G133" s="76">
        <f>F133/$G$131</f>
        <v>1</v>
      </c>
      <c r="H133" s="77">
        <f>ROUNDUP(G133*$H$131,0)</f>
        <v>0</v>
      </c>
      <c r="I133" s="59"/>
    </row>
    <row r="134" spans="1:9" x14ac:dyDescent="0.25">
      <c r="A134" s="31" t="s">
        <v>56</v>
      </c>
      <c r="B134" s="30" t="s">
        <v>323</v>
      </c>
      <c r="C134" s="41">
        <f>VLOOKUP(A134,Plan2!$A$1:$E$155,4,FALSE)</f>
        <v>75.599999999999994</v>
      </c>
      <c r="D134" s="32">
        <f>VLOOKUP(A134,Plan2!$A$1:$E$155,5,FALSE)</f>
        <v>96.11</v>
      </c>
      <c r="E134" s="41">
        <v>0</v>
      </c>
      <c r="F134" s="23">
        <v>1</v>
      </c>
      <c r="G134" s="76">
        <f t="shared" ref="G134:G155" si="8">F134/$G$131</f>
        <v>2.840909090909091E-3</v>
      </c>
      <c r="H134" s="77">
        <f t="shared" ref="H134:H155" si="9">ROUNDUP(G134*$H$131,0)</f>
        <v>0</v>
      </c>
      <c r="I134" s="59"/>
    </row>
    <row r="135" spans="1:9" x14ac:dyDescent="0.25">
      <c r="A135" s="31" t="s">
        <v>57</v>
      </c>
      <c r="B135" s="30" t="s">
        <v>225</v>
      </c>
      <c r="C135" s="41">
        <f>VLOOKUP(A135,Plan2!$A$1:$E$155,4,FALSE)</f>
        <v>116</v>
      </c>
      <c r="D135" s="32">
        <f>VLOOKUP(A135,Plan2!$A$1:$E$155,5,FALSE)</f>
        <v>0</v>
      </c>
      <c r="E135" s="41">
        <v>601.21</v>
      </c>
      <c r="F135" s="23">
        <v>1</v>
      </c>
      <c r="G135" s="76">
        <f t="shared" si="8"/>
        <v>2.840909090909091E-3</v>
      </c>
      <c r="H135" s="77">
        <f t="shared" si="9"/>
        <v>0</v>
      </c>
      <c r="I135" s="59"/>
    </row>
    <row r="136" spans="1:9" x14ac:dyDescent="0.25">
      <c r="A136" s="31" t="s">
        <v>37</v>
      </c>
      <c r="B136" s="30" t="s">
        <v>293</v>
      </c>
      <c r="C136" s="41">
        <f>VLOOKUP(A136,Plan2!$A$1:$E$155,4,FALSE)</f>
        <v>75.150000000000006</v>
      </c>
      <c r="D136" s="32">
        <f>VLOOKUP(A136,Plan2!$A$1:$E$155,5,FALSE)</f>
        <v>0</v>
      </c>
      <c r="E136" s="41">
        <v>0</v>
      </c>
      <c r="F136" s="23">
        <v>20</v>
      </c>
      <c r="G136" s="76">
        <f t="shared" si="8"/>
        <v>5.6818181818181816E-2</v>
      </c>
      <c r="H136" s="77">
        <f t="shared" si="9"/>
        <v>0</v>
      </c>
      <c r="I136" s="59"/>
    </row>
    <row r="137" spans="1:9" x14ac:dyDescent="0.25">
      <c r="A137" s="31" t="s">
        <v>39</v>
      </c>
      <c r="B137" s="30" t="s">
        <v>358</v>
      </c>
      <c r="C137" s="41">
        <f>VLOOKUP(A137,Plan2!$A$1:$E$155,4,FALSE)</f>
        <v>82.28</v>
      </c>
      <c r="D137" s="32">
        <f>VLOOKUP(A137,Plan2!$A$1:$E$155,5,FALSE)</f>
        <v>0</v>
      </c>
      <c r="E137" s="41">
        <v>800.98</v>
      </c>
      <c r="F137" s="23">
        <v>40</v>
      </c>
      <c r="G137" s="76">
        <f t="shared" si="8"/>
        <v>0.11363636363636363</v>
      </c>
      <c r="H137" s="77">
        <f t="shared" si="9"/>
        <v>0</v>
      </c>
      <c r="I137" s="59"/>
    </row>
    <row r="138" spans="1:9" x14ac:dyDescent="0.25">
      <c r="A138" s="31" t="s">
        <v>58</v>
      </c>
      <c r="B138" s="30" t="s">
        <v>291</v>
      </c>
      <c r="C138" s="41">
        <f>VLOOKUP(A138,Plan2!$A$1:$E$155,4,FALSE)</f>
        <v>1074.8599999999999</v>
      </c>
      <c r="D138" s="32">
        <f>VLOOKUP(A138,Plan2!$A$1:$E$155,5,FALSE)</f>
        <v>1074.8599999999999</v>
      </c>
      <c r="E138" s="41">
        <v>0</v>
      </c>
      <c r="F138" s="23">
        <v>1</v>
      </c>
      <c r="G138" s="76">
        <f t="shared" si="8"/>
        <v>2.840909090909091E-3</v>
      </c>
      <c r="H138" s="77">
        <f t="shared" si="9"/>
        <v>0</v>
      </c>
      <c r="I138" s="59"/>
    </row>
    <row r="139" spans="1:9" x14ac:dyDescent="0.25">
      <c r="A139" s="31" t="s">
        <v>53</v>
      </c>
      <c r="B139" s="30" t="s">
        <v>188</v>
      </c>
      <c r="C139" s="41">
        <f>VLOOKUP(A139,Plan2!$A$1:$E$155,4,FALSE)</f>
        <v>161.19</v>
      </c>
      <c r="D139" s="32">
        <f>VLOOKUP(A139,Plan2!$A$1:$E$155,5,FALSE)</f>
        <v>161.19</v>
      </c>
      <c r="E139" s="41">
        <v>0</v>
      </c>
      <c r="F139" s="23">
        <v>1</v>
      </c>
      <c r="G139" s="76">
        <f t="shared" si="8"/>
        <v>2.840909090909091E-3</v>
      </c>
      <c r="H139" s="77">
        <f t="shared" si="9"/>
        <v>0</v>
      </c>
      <c r="I139" s="59"/>
    </row>
    <row r="140" spans="1:9" x14ac:dyDescent="0.25">
      <c r="A140" s="31" t="s">
        <v>54</v>
      </c>
      <c r="B140" s="30" t="s">
        <v>189</v>
      </c>
      <c r="C140" s="41">
        <f>VLOOKUP(A140,Plan2!$A$1:$E$155,4,FALSE)</f>
        <v>159.37</v>
      </c>
      <c r="D140" s="32">
        <f>VLOOKUP(A140,Plan2!$A$1:$E$155,5,FALSE)</f>
        <v>0</v>
      </c>
      <c r="E140" s="41">
        <v>0</v>
      </c>
      <c r="F140" s="23">
        <v>1</v>
      </c>
      <c r="G140" s="76">
        <f t="shared" si="8"/>
        <v>2.840909090909091E-3</v>
      </c>
      <c r="H140" s="77">
        <f t="shared" si="9"/>
        <v>0</v>
      </c>
      <c r="I140" s="59"/>
    </row>
    <row r="141" spans="1:9" x14ac:dyDescent="0.25">
      <c r="A141" s="31" t="s">
        <v>59</v>
      </c>
      <c r="B141" s="30" t="s">
        <v>290</v>
      </c>
      <c r="C141" s="41">
        <f>VLOOKUP(A141,Plan2!$A$1:$E$155,4,FALSE)</f>
        <v>22.93</v>
      </c>
      <c r="D141" s="32">
        <f>VLOOKUP(A141,Plan2!$A$1:$E$155,5,FALSE)</f>
        <v>22.93</v>
      </c>
      <c r="E141" s="41">
        <v>0</v>
      </c>
      <c r="F141" s="23">
        <v>1</v>
      </c>
      <c r="G141" s="76">
        <f t="shared" si="8"/>
        <v>2.840909090909091E-3</v>
      </c>
      <c r="H141" s="77">
        <f t="shared" si="9"/>
        <v>0</v>
      </c>
      <c r="I141" s="59"/>
    </row>
    <row r="142" spans="1:9" x14ac:dyDescent="0.25">
      <c r="A142" s="31" t="s">
        <v>51</v>
      </c>
      <c r="B142" s="30" t="s">
        <v>288</v>
      </c>
      <c r="C142" s="41">
        <f>VLOOKUP(A142,Plan2!$A$1:$E$155,4,FALSE)</f>
        <v>381.08</v>
      </c>
      <c r="D142" s="32">
        <f>VLOOKUP(A142,Plan2!$A$1:$E$155,5,FALSE)</f>
        <v>381.08</v>
      </c>
      <c r="E142" s="41">
        <v>0</v>
      </c>
      <c r="F142" s="23">
        <v>1</v>
      </c>
      <c r="G142" s="76">
        <f t="shared" si="8"/>
        <v>2.840909090909091E-3</v>
      </c>
      <c r="H142" s="77">
        <f t="shared" si="9"/>
        <v>0</v>
      </c>
      <c r="I142" s="59"/>
    </row>
    <row r="143" spans="1:9" x14ac:dyDescent="0.25">
      <c r="A143" s="31" t="s">
        <v>50</v>
      </c>
      <c r="B143" s="30" t="s">
        <v>205</v>
      </c>
      <c r="C143" s="41">
        <f>VLOOKUP(A143,Plan2!$A$1:$E$155,4,FALSE)</f>
        <v>0</v>
      </c>
      <c r="D143" s="32">
        <f>VLOOKUP(A143,Plan2!$A$1:$E$155,5,FALSE)</f>
        <v>1862.63</v>
      </c>
      <c r="E143" s="41">
        <v>0</v>
      </c>
      <c r="F143" s="23">
        <v>5</v>
      </c>
      <c r="G143" s="76">
        <f t="shared" si="8"/>
        <v>1.4204545454545454E-2</v>
      </c>
      <c r="H143" s="77">
        <f t="shared" si="9"/>
        <v>0</v>
      </c>
      <c r="I143" s="59"/>
    </row>
    <row r="144" spans="1:9" x14ac:dyDescent="0.25">
      <c r="A144" s="31" t="s">
        <v>52</v>
      </c>
      <c r="B144" s="30" t="s">
        <v>287</v>
      </c>
      <c r="C144" s="41">
        <f>VLOOKUP(A144,Plan2!$A$1:$E$155,4,FALSE)</f>
        <v>54</v>
      </c>
      <c r="D144" s="32">
        <f>VLOOKUP(A144,Plan2!$A$1:$E$155,5,FALSE)</f>
        <v>0</v>
      </c>
      <c r="E144" s="41">
        <v>0</v>
      </c>
      <c r="F144" s="23">
        <v>5</v>
      </c>
      <c r="G144" s="76">
        <f t="shared" si="8"/>
        <v>1.4204545454545454E-2</v>
      </c>
      <c r="H144" s="77">
        <f t="shared" si="9"/>
        <v>0</v>
      </c>
      <c r="I144" s="59"/>
    </row>
    <row r="145" spans="1:9" ht="25.5" x14ac:dyDescent="0.25">
      <c r="A145" s="31" t="s">
        <v>49</v>
      </c>
      <c r="B145" s="30" t="s">
        <v>286</v>
      </c>
      <c r="C145" s="41">
        <f>VLOOKUP(A145,Plan2!$A$1:$E$155,4,FALSE)</f>
        <v>0</v>
      </c>
      <c r="D145" s="55">
        <f>VLOOKUP(A145,Plan2!$A$1:$E$155,5,FALSE)</f>
        <v>2921.17</v>
      </c>
      <c r="E145" s="56">
        <v>2794.14</v>
      </c>
      <c r="F145" s="23">
        <v>5</v>
      </c>
      <c r="G145" s="76">
        <f t="shared" si="8"/>
        <v>1.4204545454545454E-2</v>
      </c>
      <c r="H145" s="77">
        <f t="shared" si="9"/>
        <v>0</v>
      </c>
      <c r="I145" s="59"/>
    </row>
    <row r="146" spans="1:9" ht="25.5" x14ac:dyDescent="0.25">
      <c r="A146" s="31" t="s">
        <v>48</v>
      </c>
      <c r="B146" s="30" t="s">
        <v>285</v>
      </c>
      <c r="C146" s="41">
        <f>VLOOKUP(A146,Plan2!$A$1:$E$155,4,FALSE)</f>
        <v>0</v>
      </c>
      <c r="D146" s="55">
        <f>VLOOKUP(A146,Plan2!$A$1:$E$155,5,FALSE)</f>
        <v>3283.41</v>
      </c>
      <c r="E146" s="56">
        <v>3140.65</v>
      </c>
      <c r="F146" s="23">
        <v>15</v>
      </c>
      <c r="G146" s="76">
        <f t="shared" si="8"/>
        <v>4.261363636363636E-2</v>
      </c>
      <c r="H146" s="77">
        <f t="shared" si="9"/>
        <v>0</v>
      </c>
      <c r="I146" s="59"/>
    </row>
    <row r="147" spans="1:9" x14ac:dyDescent="0.25">
      <c r="A147" s="31" t="s">
        <v>38</v>
      </c>
      <c r="B147" s="30" t="s">
        <v>283</v>
      </c>
      <c r="C147" s="41">
        <f>VLOOKUP(A147,Plan2!$A$1:$E$155,4,FALSE)</f>
        <v>300.60000000000002</v>
      </c>
      <c r="D147" s="32">
        <f>VLOOKUP(A147,Plan2!$A$1:$E$155,5,FALSE)</f>
        <v>300.60000000000002</v>
      </c>
      <c r="E147" s="41">
        <v>0</v>
      </c>
      <c r="F147" s="23">
        <v>20</v>
      </c>
      <c r="G147" s="76">
        <f t="shared" si="8"/>
        <v>5.6818181818181816E-2</v>
      </c>
      <c r="H147" s="77">
        <f t="shared" si="9"/>
        <v>0</v>
      </c>
      <c r="I147" s="59"/>
    </row>
    <row r="148" spans="1:9" x14ac:dyDescent="0.25">
      <c r="A148" s="28" t="s">
        <v>55</v>
      </c>
      <c r="B148" s="30" t="s">
        <v>281</v>
      </c>
      <c r="C148" s="51">
        <f>VLOOKUP(A148,Plan2!$A$1:$E$155,4,FALSE)</f>
        <v>389.64</v>
      </c>
      <c r="D148" s="38">
        <f>VLOOKUP(A148,Plan2!$A$1:$E$155,5,FALSE)</f>
        <v>0</v>
      </c>
      <c r="E148" s="51">
        <v>0</v>
      </c>
      <c r="F148" s="24">
        <v>1</v>
      </c>
      <c r="G148" s="76">
        <f t="shared" si="8"/>
        <v>2.840909090909091E-3</v>
      </c>
      <c r="H148" s="77">
        <f t="shared" si="9"/>
        <v>0</v>
      </c>
      <c r="I148" s="59"/>
    </row>
    <row r="149" spans="1:9" x14ac:dyDescent="0.25">
      <c r="A149" s="28" t="s">
        <v>5</v>
      </c>
      <c r="B149" s="26" t="s">
        <v>352</v>
      </c>
      <c r="C149" s="32">
        <v>140</v>
      </c>
      <c r="D149" s="38">
        <v>0</v>
      </c>
      <c r="E149" s="37">
        <v>140</v>
      </c>
      <c r="F149" s="24">
        <v>50</v>
      </c>
      <c r="G149" s="76">
        <f t="shared" si="8"/>
        <v>0.14204545454545456</v>
      </c>
      <c r="H149" s="77">
        <f t="shared" si="9"/>
        <v>0</v>
      </c>
      <c r="I149" s="59"/>
    </row>
    <row r="150" spans="1:9" x14ac:dyDescent="0.25">
      <c r="A150" s="50" t="s">
        <v>16</v>
      </c>
      <c r="B150" s="44" t="s">
        <v>314</v>
      </c>
      <c r="C150" s="57">
        <f>VLOOKUP(A150,Plan2!$A$1:$E$155,4,FALSE)</f>
        <v>64</v>
      </c>
      <c r="D150" s="58">
        <f>VLOOKUP(A150,Plan2!$A$1:$E$155,5,FALSE)</f>
        <v>0</v>
      </c>
      <c r="E150" s="51">
        <v>0</v>
      </c>
      <c r="F150" s="24">
        <v>20</v>
      </c>
      <c r="G150" s="76">
        <f t="shared" si="8"/>
        <v>5.6818181818181816E-2</v>
      </c>
      <c r="H150" s="77">
        <f t="shared" si="9"/>
        <v>0</v>
      </c>
      <c r="I150" s="59"/>
    </row>
    <row r="151" spans="1:9" x14ac:dyDescent="0.25">
      <c r="A151" s="13">
        <v>417010044</v>
      </c>
      <c r="B151" s="14" t="s">
        <v>247</v>
      </c>
      <c r="C151" s="13">
        <v>84</v>
      </c>
      <c r="D151" s="13">
        <v>84</v>
      </c>
      <c r="E151" s="51">
        <v>0</v>
      </c>
      <c r="F151" s="16">
        <v>5</v>
      </c>
      <c r="G151" s="76">
        <f t="shared" si="8"/>
        <v>1.4204545454545454E-2</v>
      </c>
      <c r="H151" s="77">
        <f t="shared" si="9"/>
        <v>0</v>
      </c>
      <c r="I151" s="59"/>
    </row>
    <row r="152" spans="1:9" x14ac:dyDescent="0.25">
      <c r="A152" s="13">
        <v>417010052</v>
      </c>
      <c r="B152" s="14" t="s">
        <v>355</v>
      </c>
      <c r="C152" s="13">
        <v>22.27</v>
      </c>
      <c r="D152" s="13">
        <v>84</v>
      </c>
      <c r="E152" s="51">
        <v>0</v>
      </c>
      <c r="F152" s="13">
        <v>35</v>
      </c>
      <c r="G152" s="76">
        <f t="shared" si="8"/>
        <v>9.9431818181818177E-2</v>
      </c>
      <c r="H152" s="77">
        <f t="shared" si="9"/>
        <v>0</v>
      </c>
      <c r="I152" s="59"/>
    </row>
    <row r="153" spans="1:9" x14ac:dyDescent="0.25">
      <c r="A153" s="13">
        <v>417010060</v>
      </c>
      <c r="B153" s="14" t="s">
        <v>235</v>
      </c>
      <c r="C153" s="13">
        <v>15.15</v>
      </c>
      <c r="D153" s="13">
        <v>15.15</v>
      </c>
      <c r="E153" s="51">
        <v>0</v>
      </c>
      <c r="F153" s="13">
        <v>10</v>
      </c>
      <c r="G153" s="76">
        <f t="shared" si="8"/>
        <v>2.8409090909090908E-2</v>
      </c>
      <c r="H153" s="77">
        <f t="shared" si="9"/>
        <v>0</v>
      </c>
      <c r="I153" s="59"/>
    </row>
    <row r="154" spans="1:9" x14ac:dyDescent="0.25">
      <c r="A154" s="15" t="s">
        <v>354</v>
      </c>
      <c r="B154" s="14" t="s">
        <v>359</v>
      </c>
      <c r="C154" s="13">
        <v>123.55</v>
      </c>
      <c r="D154" s="38">
        <v>0</v>
      </c>
      <c r="E154" s="51">
        <v>0</v>
      </c>
      <c r="F154" s="13">
        <v>1</v>
      </c>
      <c r="G154" s="76">
        <f t="shared" si="8"/>
        <v>2.840909090909091E-3</v>
      </c>
      <c r="H154" s="77">
        <f t="shared" si="9"/>
        <v>0</v>
      </c>
      <c r="I154" s="59"/>
    </row>
    <row r="155" spans="1:9" x14ac:dyDescent="0.25">
      <c r="A155" s="15" t="s">
        <v>354</v>
      </c>
      <c r="B155" s="14" t="s">
        <v>360</v>
      </c>
      <c r="C155" s="13">
        <v>266.16000000000003</v>
      </c>
      <c r="D155" s="38">
        <v>0</v>
      </c>
      <c r="E155" s="51">
        <v>0</v>
      </c>
      <c r="F155" s="13">
        <v>1</v>
      </c>
      <c r="G155" s="76">
        <f t="shared" si="8"/>
        <v>2.840909090909091E-3</v>
      </c>
      <c r="H155" s="77">
        <f t="shared" si="9"/>
        <v>0</v>
      </c>
      <c r="I155" s="59"/>
    </row>
    <row r="156" spans="1:9" x14ac:dyDescent="0.25">
      <c r="A156" s="91" t="s">
        <v>364</v>
      </c>
      <c r="B156" s="91"/>
      <c r="C156" s="91"/>
      <c r="D156" s="91"/>
      <c r="E156" s="91"/>
      <c r="F156" s="16">
        <f>SUM(F133:F155)</f>
        <v>592</v>
      </c>
      <c r="G156" s="80"/>
      <c r="H156" s="81">
        <f>SUM(H133:H155)</f>
        <v>0</v>
      </c>
      <c r="I156" s="59"/>
    </row>
    <row r="157" spans="1:9" x14ac:dyDescent="0.25">
      <c r="H157" s="59"/>
    </row>
    <row r="158" spans="1:9" ht="76.5" x14ac:dyDescent="0.25">
      <c r="A158" s="86" t="s">
        <v>362</v>
      </c>
      <c r="B158" s="86"/>
      <c r="C158" s="86"/>
      <c r="D158" s="86"/>
      <c r="E158" s="86"/>
      <c r="F158" s="86"/>
      <c r="G158" s="86"/>
      <c r="H158" s="71" t="s">
        <v>373</v>
      </c>
    </row>
    <row r="159" spans="1:9" x14ac:dyDescent="0.25">
      <c r="A159" s="87" t="s">
        <v>369</v>
      </c>
      <c r="B159" s="87"/>
      <c r="C159" s="87"/>
      <c r="D159" s="87"/>
      <c r="E159" s="87"/>
      <c r="F159" s="87"/>
      <c r="G159" s="78">
        <v>100</v>
      </c>
      <c r="H159" s="83">
        <v>0</v>
      </c>
    </row>
    <row r="160" spans="1:9" ht="51" x14ac:dyDescent="0.25">
      <c r="A160" s="39" t="s">
        <v>4</v>
      </c>
      <c r="B160" s="18" t="s">
        <v>2</v>
      </c>
      <c r="C160" s="19" t="s">
        <v>65</v>
      </c>
      <c r="D160" s="20" t="s">
        <v>66</v>
      </c>
      <c r="E160" s="21" t="s">
        <v>361</v>
      </c>
      <c r="F160" s="22" t="s">
        <v>357</v>
      </c>
      <c r="G160" s="22" t="s">
        <v>370</v>
      </c>
      <c r="H160" s="60" t="s">
        <v>368</v>
      </c>
    </row>
    <row r="161" spans="1:9" ht="25.5" x14ac:dyDescent="0.25">
      <c r="A161" s="40" t="s">
        <v>61</v>
      </c>
      <c r="B161" s="30" t="s">
        <v>60</v>
      </c>
      <c r="C161" s="41">
        <f>VLOOKUP(A161,Plan2!$A$1:$E$155,4,FALSE)</f>
        <v>57.74</v>
      </c>
      <c r="D161" s="32">
        <v>0</v>
      </c>
      <c r="E161" s="41">
        <v>0</v>
      </c>
      <c r="F161" s="23">
        <v>100</v>
      </c>
      <c r="G161" s="76">
        <f>F161/$G$159</f>
        <v>1</v>
      </c>
      <c r="H161" s="77">
        <f>ROUNDUP(G161*$H$159,0)</f>
        <v>0</v>
      </c>
      <c r="I161" s="59"/>
    </row>
    <row r="162" spans="1:9" ht="25.5" x14ac:dyDescent="0.25">
      <c r="A162" s="42" t="s">
        <v>103</v>
      </c>
      <c r="B162" s="26" t="s">
        <v>308</v>
      </c>
      <c r="C162" s="51">
        <v>17.739999999999998</v>
      </c>
      <c r="D162" s="32">
        <v>0</v>
      </c>
      <c r="E162" s="41">
        <v>0</v>
      </c>
      <c r="F162" s="24">
        <v>100</v>
      </c>
      <c r="G162" s="76">
        <f t="shared" ref="G162:G180" si="10">F162/$G$159</f>
        <v>1</v>
      </c>
      <c r="H162" s="77">
        <f t="shared" ref="H162:H180" si="11">ROUNDUP(G162*$H$159,0)</f>
        <v>0</v>
      </c>
      <c r="I162" s="59"/>
    </row>
    <row r="163" spans="1:9" ht="25.5" x14ac:dyDescent="0.25">
      <c r="A163" s="42" t="s">
        <v>101</v>
      </c>
      <c r="B163" s="26" t="s">
        <v>219</v>
      </c>
      <c r="C163" s="51">
        <f>VLOOKUP(A163,Plan2!$A$1:$E$155,4,FALSE)</f>
        <v>18.66</v>
      </c>
      <c r="D163" s="32">
        <v>0</v>
      </c>
      <c r="E163" s="41">
        <v>0</v>
      </c>
      <c r="F163" s="24">
        <v>60</v>
      </c>
      <c r="G163" s="76">
        <f t="shared" si="10"/>
        <v>0.6</v>
      </c>
      <c r="H163" s="77">
        <f t="shared" si="11"/>
        <v>0</v>
      </c>
      <c r="I163" s="59"/>
    </row>
    <row r="164" spans="1:9" ht="25.5" x14ac:dyDescent="0.25">
      <c r="A164" s="42" t="s">
        <v>100</v>
      </c>
      <c r="B164" s="26" t="s">
        <v>307</v>
      </c>
      <c r="C164" s="51">
        <f>VLOOKUP(A164,Plan2!$A$1:$E$155,4,FALSE)</f>
        <v>79.38</v>
      </c>
      <c r="D164" s="32">
        <v>0</v>
      </c>
      <c r="E164" s="41">
        <v>0</v>
      </c>
      <c r="F164" s="24">
        <v>60</v>
      </c>
      <c r="G164" s="76">
        <f t="shared" si="10"/>
        <v>0.6</v>
      </c>
      <c r="H164" s="77">
        <f t="shared" si="11"/>
        <v>0</v>
      </c>
      <c r="I164" s="59"/>
    </row>
    <row r="165" spans="1:9" ht="25.5" x14ac:dyDescent="0.25">
      <c r="A165" s="42" t="s">
        <v>99</v>
      </c>
      <c r="B165" s="26" t="s">
        <v>220</v>
      </c>
      <c r="C165" s="51">
        <f>VLOOKUP(A165,Plan2!$A$1:$E$155,4,FALSE)</f>
        <v>127.98</v>
      </c>
      <c r="D165" s="32">
        <v>0</v>
      </c>
      <c r="E165" s="41">
        <v>0</v>
      </c>
      <c r="F165" s="24">
        <v>60</v>
      </c>
      <c r="G165" s="76">
        <f t="shared" si="10"/>
        <v>0.6</v>
      </c>
      <c r="H165" s="77">
        <f t="shared" si="11"/>
        <v>0</v>
      </c>
      <c r="I165" s="59"/>
    </row>
    <row r="166" spans="1:9" ht="25.5" x14ac:dyDescent="0.25">
      <c r="A166" s="42" t="s">
        <v>98</v>
      </c>
      <c r="B166" s="26" t="s">
        <v>221</v>
      </c>
      <c r="C166" s="51">
        <f>VLOOKUP(A166,Plan2!$A$1:$E$155,4,FALSE)</f>
        <v>12.44</v>
      </c>
      <c r="D166" s="32">
        <v>0</v>
      </c>
      <c r="E166" s="41">
        <v>0</v>
      </c>
      <c r="F166" s="24">
        <v>60</v>
      </c>
      <c r="G166" s="76">
        <f t="shared" si="10"/>
        <v>0.6</v>
      </c>
      <c r="H166" s="77">
        <f t="shared" si="11"/>
        <v>0</v>
      </c>
      <c r="I166" s="59"/>
    </row>
    <row r="167" spans="1:9" ht="25.5" x14ac:dyDescent="0.25">
      <c r="A167" s="42" t="s">
        <v>97</v>
      </c>
      <c r="B167" s="26" t="s">
        <v>222</v>
      </c>
      <c r="C167" s="51">
        <f>VLOOKUP(A167,Plan2!$A$1:$E$155,4,FALSE)</f>
        <v>52.92</v>
      </c>
      <c r="D167" s="32">
        <v>0</v>
      </c>
      <c r="E167" s="41">
        <v>0</v>
      </c>
      <c r="F167" s="24">
        <v>60</v>
      </c>
      <c r="G167" s="76">
        <f t="shared" si="10"/>
        <v>0.6</v>
      </c>
      <c r="H167" s="77">
        <f t="shared" si="11"/>
        <v>0</v>
      </c>
      <c r="I167" s="59"/>
    </row>
    <row r="168" spans="1:9" ht="25.5" x14ac:dyDescent="0.25">
      <c r="A168" s="42" t="s">
        <v>96</v>
      </c>
      <c r="B168" s="26" t="s">
        <v>223</v>
      </c>
      <c r="C168" s="51">
        <f>VLOOKUP(A168,Plan2!$A$1:$E$155,4,FALSE)</f>
        <v>85.33</v>
      </c>
      <c r="D168" s="32">
        <v>0</v>
      </c>
      <c r="E168" s="41">
        <v>0</v>
      </c>
      <c r="F168" s="24">
        <v>60</v>
      </c>
      <c r="G168" s="76">
        <f t="shared" si="10"/>
        <v>0.6</v>
      </c>
      <c r="H168" s="77">
        <f t="shared" si="11"/>
        <v>0</v>
      </c>
      <c r="I168" s="59"/>
    </row>
    <row r="169" spans="1:9" ht="25.5" x14ac:dyDescent="0.25">
      <c r="A169" s="25" t="s">
        <v>95</v>
      </c>
      <c r="B169" s="26" t="s">
        <v>306</v>
      </c>
      <c r="C169" s="27">
        <v>93.1</v>
      </c>
      <c r="D169" s="32">
        <v>0</v>
      </c>
      <c r="E169" s="41">
        <v>0</v>
      </c>
      <c r="F169" s="29">
        <v>60</v>
      </c>
      <c r="G169" s="76">
        <f t="shared" si="10"/>
        <v>0.6</v>
      </c>
      <c r="H169" s="77">
        <f t="shared" si="11"/>
        <v>0</v>
      </c>
      <c r="I169" s="59"/>
    </row>
    <row r="170" spans="1:9" ht="25.5" x14ac:dyDescent="0.25">
      <c r="A170" s="42" t="s">
        <v>92</v>
      </c>
      <c r="B170" s="26" t="s">
        <v>178</v>
      </c>
      <c r="C170" s="51">
        <f>VLOOKUP(A170,Plan2!$A$1:$E$155,4,FALSE)</f>
        <v>65.36</v>
      </c>
      <c r="D170" s="32">
        <v>0</v>
      </c>
      <c r="E170" s="41">
        <v>0</v>
      </c>
      <c r="F170" s="24">
        <v>60</v>
      </c>
      <c r="G170" s="76">
        <f t="shared" si="10"/>
        <v>0.6</v>
      </c>
      <c r="H170" s="77">
        <f t="shared" si="11"/>
        <v>0</v>
      </c>
      <c r="I170" s="59"/>
    </row>
    <row r="171" spans="1:9" ht="25.5" x14ac:dyDescent="0.25">
      <c r="A171" s="42" t="s">
        <v>91</v>
      </c>
      <c r="B171" s="26" t="s">
        <v>179</v>
      </c>
      <c r="C171" s="51">
        <f>VLOOKUP(A171,Plan2!$A$1:$E$155,4,FALSE)</f>
        <v>98.04</v>
      </c>
      <c r="D171" s="32">
        <v>0</v>
      </c>
      <c r="E171" s="41">
        <v>0</v>
      </c>
      <c r="F171" s="24">
        <v>60</v>
      </c>
      <c r="G171" s="76">
        <f t="shared" si="10"/>
        <v>0.6</v>
      </c>
      <c r="H171" s="77">
        <f t="shared" si="11"/>
        <v>0</v>
      </c>
      <c r="I171" s="59"/>
    </row>
    <row r="172" spans="1:9" ht="25.5" x14ac:dyDescent="0.25">
      <c r="A172" s="42" t="s">
        <v>90</v>
      </c>
      <c r="B172" s="26" t="s">
        <v>180</v>
      </c>
      <c r="C172" s="51">
        <f>VLOOKUP(A172,Plan2!$A$1:$E$155,4,FALSE)</f>
        <v>97.77</v>
      </c>
      <c r="D172" s="32">
        <v>0</v>
      </c>
      <c r="E172" s="41">
        <v>0</v>
      </c>
      <c r="F172" s="24">
        <v>60</v>
      </c>
      <c r="G172" s="76">
        <f t="shared" si="10"/>
        <v>0.6</v>
      </c>
      <c r="H172" s="77">
        <f t="shared" si="11"/>
        <v>0</v>
      </c>
      <c r="I172" s="59"/>
    </row>
    <row r="173" spans="1:9" ht="25.5" x14ac:dyDescent="0.25">
      <c r="A173" s="42" t="s">
        <v>89</v>
      </c>
      <c r="B173" s="26" t="s">
        <v>181</v>
      </c>
      <c r="C173" s="51">
        <f>VLOOKUP(A173,Plan2!$A$1:$E$155,4,FALSE)</f>
        <v>146.63999999999999</v>
      </c>
      <c r="D173" s="32">
        <v>0</v>
      </c>
      <c r="E173" s="41">
        <v>0</v>
      </c>
      <c r="F173" s="24">
        <v>60</v>
      </c>
      <c r="G173" s="76">
        <f t="shared" si="10"/>
        <v>0.6</v>
      </c>
      <c r="H173" s="77">
        <f t="shared" si="11"/>
        <v>0</v>
      </c>
      <c r="I173" s="59"/>
    </row>
    <row r="174" spans="1:9" ht="25.5" x14ac:dyDescent="0.25">
      <c r="A174" s="42" t="s">
        <v>88</v>
      </c>
      <c r="B174" s="26" t="s">
        <v>182</v>
      </c>
      <c r="C174" s="51">
        <f>VLOOKUP(A174,Plan2!$A$1:$E$155,4,FALSE)</f>
        <v>138.25</v>
      </c>
      <c r="D174" s="32">
        <v>0</v>
      </c>
      <c r="E174" s="41">
        <v>0</v>
      </c>
      <c r="F174" s="24">
        <v>60</v>
      </c>
      <c r="G174" s="76">
        <f t="shared" si="10"/>
        <v>0.6</v>
      </c>
      <c r="H174" s="77">
        <f t="shared" si="11"/>
        <v>0</v>
      </c>
      <c r="I174" s="59"/>
    </row>
    <row r="175" spans="1:9" ht="25.5" x14ac:dyDescent="0.25">
      <c r="A175" s="42" t="s">
        <v>87</v>
      </c>
      <c r="B175" s="26" t="s">
        <v>183</v>
      </c>
      <c r="C175" s="51">
        <f>VLOOKUP(A175,Plan2!$A$1:$E$155,4,FALSE)</f>
        <v>207.36</v>
      </c>
      <c r="D175" s="32">
        <v>0</v>
      </c>
      <c r="E175" s="41">
        <v>0</v>
      </c>
      <c r="F175" s="24">
        <v>60</v>
      </c>
      <c r="G175" s="76">
        <f t="shared" si="10"/>
        <v>0.6</v>
      </c>
      <c r="H175" s="77">
        <f t="shared" si="11"/>
        <v>0</v>
      </c>
      <c r="I175" s="59"/>
    </row>
    <row r="176" spans="1:9" ht="25.5" x14ac:dyDescent="0.25">
      <c r="A176" s="42" t="s">
        <v>86</v>
      </c>
      <c r="B176" s="26" t="s">
        <v>184</v>
      </c>
      <c r="C176" s="51">
        <f>VLOOKUP(A176,Plan2!$A$1:$E$155,4,FALSE)</f>
        <v>150.69</v>
      </c>
      <c r="D176" s="32">
        <v>0</v>
      </c>
      <c r="E176" s="41">
        <v>0</v>
      </c>
      <c r="F176" s="24">
        <v>60</v>
      </c>
      <c r="G176" s="76">
        <f t="shared" si="10"/>
        <v>0.6</v>
      </c>
      <c r="H176" s="77">
        <f t="shared" si="11"/>
        <v>0</v>
      </c>
      <c r="I176" s="59"/>
    </row>
    <row r="177" spans="1:9" ht="25.5" x14ac:dyDescent="0.25">
      <c r="A177" s="42" t="s">
        <v>85</v>
      </c>
      <c r="B177" s="26" t="s">
        <v>68</v>
      </c>
      <c r="C177" s="51">
        <f>VLOOKUP(A177,Plan2!$A$1:$E$155,4,FALSE)</f>
        <v>226.02</v>
      </c>
      <c r="D177" s="32">
        <v>0</v>
      </c>
      <c r="E177" s="41">
        <v>0</v>
      </c>
      <c r="F177" s="24">
        <v>60</v>
      </c>
      <c r="G177" s="76">
        <f t="shared" si="10"/>
        <v>0.6</v>
      </c>
      <c r="H177" s="77">
        <f t="shared" si="11"/>
        <v>0</v>
      </c>
      <c r="I177" s="59"/>
    </row>
    <row r="178" spans="1:9" ht="25.5" x14ac:dyDescent="0.25">
      <c r="A178" s="42" t="s">
        <v>96</v>
      </c>
      <c r="B178" s="26" t="s">
        <v>349</v>
      </c>
      <c r="C178" s="51">
        <f>VLOOKUP(A178,Plan2!$A$1:$E$155,4,FALSE)</f>
        <v>85.33</v>
      </c>
      <c r="D178" s="32">
        <v>0</v>
      </c>
      <c r="E178" s="41">
        <v>0</v>
      </c>
      <c r="F178" s="24">
        <v>60</v>
      </c>
      <c r="G178" s="76">
        <f t="shared" si="10"/>
        <v>0.6</v>
      </c>
      <c r="H178" s="77">
        <f t="shared" si="11"/>
        <v>0</v>
      </c>
      <c r="I178" s="59"/>
    </row>
    <row r="179" spans="1:9" ht="25.5" x14ac:dyDescent="0.25">
      <c r="A179" s="42" t="s">
        <v>94</v>
      </c>
      <c r="B179" s="26" t="s">
        <v>350</v>
      </c>
      <c r="C179" s="51">
        <f>VLOOKUP(A179,Plan2!$A$1:$E$155,4,FALSE)</f>
        <v>8.93</v>
      </c>
      <c r="D179" s="32">
        <v>0</v>
      </c>
      <c r="E179" s="41">
        <v>0</v>
      </c>
      <c r="F179" s="24">
        <v>60</v>
      </c>
      <c r="G179" s="76">
        <f t="shared" si="10"/>
        <v>0.6</v>
      </c>
      <c r="H179" s="77">
        <f t="shared" si="11"/>
        <v>0</v>
      </c>
      <c r="I179" s="59"/>
    </row>
    <row r="180" spans="1:9" ht="25.5" x14ac:dyDescent="0.25">
      <c r="A180" s="42" t="s">
        <v>93</v>
      </c>
      <c r="B180" s="26" t="s">
        <v>351</v>
      </c>
      <c r="C180" s="51">
        <f>VLOOKUP(A180,Plan2!$A$1:$E$155,4,FALSE)</f>
        <v>13.39</v>
      </c>
      <c r="D180" s="32">
        <v>0</v>
      </c>
      <c r="E180" s="41">
        <v>0</v>
      </c>
      <c r="F180" s="24">
        <v>60</v>
      </c>
      <c r="G180" s="76">
        <f t="shared" si="10"/>
        <v>0.6</v>
      </c>
      <c r="H180" s="77">
        <f t="shared" si="11"/>
        <v>0</v>
      </c>
      <c r="I180" s="59"/>
    </row>
    <row r="181" spans="1:9" x14ac:dyDescent="0.25">
      <c r="A181" s="85" t="s">
        <v>364</v>
      </c>
      <c r="B181" s="85"/>
      <c r="C181" s="85"/>
      <c r="D181" s="85"/>
      <c r="E181" s="85"/>
      <c r="F181" s="13">
        <f>SUM(F161:F180)</f>
        <v>1280</v>
      </c>
      <c r="G181" s="76"/>
      <c r="H181" s="77">
        <f>SUM(H161:H180)</f>
        <v>0</v>
      </c>
    </row>
    <row r="182" spans="1:9" x14ac:dyDescent="0.25">
      <c r="H182" s="59"/>
    </row>
    <row r="183" spans="1:9" ht="76.5" x14ac:dyDescent="0.25">
      <c r="A183" s="88" t="s">
        <v>3</v>
      </c>
      <c r="B183" s="89"/>
      <c r="C183" s="89"/>
      <c r="D183" s="89"/>
      <c r="E183" s="89"/>
      <c r="F183" s="89"/>
      <c r="G183" s="90"/>
      <c r="H183" s="71" t="s">
        <v>373</v>
      </c>
    </row>
    <row r="184" spans="1:9" x14ac:dyDescent="0.25">
      <c r="A184" s="87" t="s">
        <v>372</v>
      </c>
      <c r="B184" s="87"/>
      <c r="C184" s="87"/>
      <c r="D184" s="87"/>
      <c r="E184" s="87"/>
      <c r="F184" s="87"/>
      <c r="G184" s="78">
        <v>67</v>
      </c>
      <c r="H184" s="83">
        <v>0</v>
      </c>
    </row>
    <row r="185" spans="1:9" ht="51" x14ac:dyDescent="0.25">
      <c r="A185" s="92" t="s">
        <v>371</v>
      </c>
      <c r="B185" s="92"/>
      <c r="C185" s="19" t="s">
        <v>65</v>
      </c>
      <c r="D185" s="20" t="s">
        <v>66</v>
      </c>
      <c r="E185" s="21" t="s">
        <v>361</v>
      </c>
      <c r="F185" s="22" t="s">
        <v>357</v>
      </c>
      <c r="G185" s="22" t="s">
        <v>365</v>
      </c>
      <c r="H185" s="60" t="s">
        <v>368</v>
      </c>
      <c r="I185" s="59"/>
    </row>
    <row r="186" spans="1:9" x14ac:dyDescent="0.25">
      <c r="A186" s="28" t="s">
        <v>43</v>
      </c>
      <c r="B186" s="26" t="s">
        <v>345</v>
      </c>
      <c r="C186" s="51">
        <f>VLOOKUP(A186,Plan2!$A$1:$E$155,4,FALSE)</f>
        <v>2070</v>
      </c>
      <c r="D186" s="38">
        <f>VLOOKUP(A186,Plan2!$A$1:$E$155,5,FALSE)</f>
        <v>2070</v>
      </c>
      <c r="E186" s="51">
        <v>100</v>
      </c>
      <c r="F186" s="52">
        <v>14</v>
      </c>
      <c r="G186" s="76">
        <f>F186/$G$184</f>
        <v>0.20895522388059701</v>
      </c>
      <c r="H186" s="77">
        <f>ROUNDUP(G186*$H$184,0)</f>
        <v>0</v>
      </c>
      <c r="I186" s="59"/>
    </row>
    <row r="187" spans="1:9" x14ac:dyDescent="0.25">
      <c r="A187" s="28" t="s">
        <v>42</v>
      </c>
      <c r="B187" s="26" t="s">
        <v>346</v>
      </c>
      <c r="C187" s="51">
        <f>VLOOKUP(A187,Plan2!$A$1:$E$155,4,FALSE)</f>
        <v>1129.3</v>
      </c>
      <c r="D187" s="38">
        <f>VLOOKUP(A187,Plan2!$A$1:$E$155,5,FALSE)</f>
        <v>1129.3</v>
      </c>
      <c r="E187" s="41">
        <v>0</v>
      </c>
      <c r="F187" s="24">
        <v>1</v>
      </c>
      <c r="G187" s="76">
        <f t="shared" ref="G187:G190" si="12">F187/$G$184</f>
        <v>1.4925373134328358E-2</v>
      </c>
      <c r="H187" s="77">
        <f t="shared" ref="H187:H190" si="13">ROUNDUP(G187*$H$184,0)</f>
        <v>0</v>
      </c>
      <c r="I187" s="59"/>
    </row>
    <row r="188" spans="1:9" x14ac:dyDescent="0.25">
      <c r="A188" s="28" t="s">
        <v>41</v>
      </c>
      <c r="B188" s="26" t="s">
        <v>347</v>
      </c>
      <c r="C188" s="51">
        <f>VLOOKUP(A188,Plan2!$A$1:$E$155,4,FALSE)</f>
        <v>1129.3</v>
      </c>
      <c r="D188" s="38">
        <f>VLOOKUP(A188,Plan2!$A$1:$E$155,5,FALSE)</f>
        <v>1129.3</v>
      </c>
      <c r="E188" s="41">
        <v>0</v>
      </c>
      <c r="F188" s="24">
        <v>1</v>
      </c>
      <c r="G188" s="76">
        <f t="shared" si="12"/>
        <v>1.4925373134328358E-2</v>
      </c>
      <c r="H188" s="77">
        <f t="shared" si="13"/>
        <v>0</v>
      </c>
      <c r="I188" s="59"/>
    </row>
    <row r="189" spans="1:9" x14ac:dyDescent="0.25">
      <c r="A189" s="28" t="s">
        <v>40</v>
      </c>
      <c r="B189" s="26" t="s">
        <v>245</v>
      </c>
      <c r="C189" s="51">
        <f>VLOOKUP(A189,Plan2!$A$1:$E$155,4,FALSE)</f>
        <v>776.8</v>
      </c>
      <c r="D189" s="38">
        <f>VLOOKUP(A189,Plan2!$A$1:$E$155,5,FALSE)</f>
        <v>776.8</v>
      </c>
      <c r="E189" s="41">
        <v>0</v>
      </c>
      <c r="F189" s="24">
        <v>1</v>
      </c>
      <c r="G189" s="76">
        <f t="shared" si="12"/>
        <v>1.4925373134328358E-2</v>
      </c>
      <c r="H189" s="77">
        <f t="shared" si="13"/>
        <v>0</v>
      </c>
      <c r="I189" s="59"/>
    </row>
    <row r="190" spans="1:9" x14ac:dyDescent="0.25">
      <c r="A190" s="28" t="s">
        <v>168</v>
      </c>
      <c r="B190" s="26" t="s">
        <v>348</v>
      </c>
      <c r="C190" s="51">
        <f>VLOOKUP(A190,Plan2!$A$1:$E$155,4,FALSE)</f>
        <v>115</v>
      </c>
      <c r="D190" s="38">
        <v>0</v>
      </c>
      <c r="E190" s="41">
        <v>0</v>
      </c>
      <c r="F190" s="24">
        <v>50</v>
      </c>
      <c r="G190" s="76">
        <f t="shared" si="12"/>
        <v>0.74626865671641796</v>
      </c>
      <c r="H190" s="77">
        <f t="shared" si="13"/>
        <v>0</v>
      </c>
      <c r="I190" s="48"/>
    </row>
    <row r="191" spans="1:9" x14ac:dyDescent="0.25">
      <c r="A191" s="85" t="s">
        <v>364</v>
      </c>
      <c r="B191" s="85"/>
      <c r="C191" s="85"/>
      <c r="D191" s="85"/>
      <c r="E191" s="85"/>
      <c r="F191" s="82">
        <f>SUM(F186:F190)</f>
        <v>67</v>
      </c>
      <c r="G191" s="76"/>
      <c r="H191" s="77">
        <f>SUM(H186:H190)</f>
        <v>0</v>
      </c>
    </row>
    <row r="192" spans="1:9" x14ac:dyDescent="0.25">
      <c r="H192" s="59"/>
      <c r="I192" s="59"/>
    </row>
    <row r="193" spans="8:8" x14ac:dyDescent="0.25">
      <c r="H193" s="59"/>
    </row>
  </sheetData>
  <sortState ref="A139:I153">
    <sortCondition ref="A139:A153"/>
  </sortState>
  <mergeCells count="16">
    <mergeCell ref="A2:G2"/>
    <mergeCell ref="A3:F3"/>
    <mergeCell ref="A128:E128"/>
    <mergeCell ref="A117:E117"/>
    <mergeCell ref="A120:F120"/>
    <mergeCell ref="A119:G119"/>
    <mergeCell ref="A191:E191"/>
    <mergeCell ref="A130:G130"/>
    <mergeCell ref="A159:F159"/>
    <mergeCell ref="A158:G158"/>
    <mergeCell ref="A184:F184"/>
    <mergeCell ref="A183:G183"/>
    <mergeCell ref="A156:E156"/>
    <mergeCell ref="A181:E181"/>
    <mergeCell ref="A185:B185"/>
    <mergeCell ref="A131:F131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workbookViewId="0">
      <selection activeCell="E78" sqref="E78"/>
    </sheetView>
  </sheetViews>
  <sheetFormatPr defaultRowHeight="15" x14ac:dyDescent="0.25"/>
  <cols>
    <col min="1" max="1" width="9.5703125" style="1" bestFit="1" customWidth="1"/>
    <col min="2" max="2" width="73.5703125" customWidth="1"/>
    <col min="6" max="6" width="26.28515625" customWidth="1"/>
  </cols>
  <sheetData>
    <row r="1" spans="1:6" x14ac:dyDescent="0.25">
      <c r="A1" s="12" t="s">
        <v>62</v>
      </c>
      <c r="B1" s="3" t="s">
        <v>63</v>
      </c>
      <c r="C1" s="2" t="s">
        <v>64</v>
      </c>
      <c r="D1" s="2" t="s">
        <v>65</v>
      </c>
      <c r="E1" s="2" t="s">
        <v>66</v>
      </c>
    </row>
    <row r="2" spans="1:6" x14ac:dyDescent="0.25">
      <c r="A2" s="8" t="s">
        <v>75</v>
      </c>
      <c r="B2" s="9" t="s">
        <v>195</v>
      </c>
      <c r="C2" s="10" t="s">
        <v>67</v>
      </c>
      <c r="D2" s="11">
        <v>31.1</v>
      </c>
      <c r="E2" s="11">
        <v>31.1</v>
      </c>
      <c r="F2" t="e">
        <f>VLOOKUP(A2,Plan1!$A$4:$B$190,3,FALSE)</f>
        <v>#REF!</v>
      </c>
    </row>
    <row r="3" spans="1:6" x14ac:dyDescent="0.25">
      <c r="A3" s="7" t="s">
        <v>74</v>
      </c>
      <c r="B3" s="5" t="s">
        <v>175</v>
      </c>
      <c r="C3" s="4" t="s">
        <v>67</v>
      </c>
      <c r="D3" s="6">
        <v>68.62</v>
      </c>
      <c r="E3" s="6">
        <v>68.62</v>
      </c>
      <c r="F3" t="e">
        <f>VLOOKUP(A3,Plan1!$A$4:$B$190,3,FALSE)</f>
        <v>#REF!</v>
      </c>
    </row>
    <row r="4" spans="1:6" x14ac:dyDescent="0.25">
      <c r="A4" s="7" t="s">
        <v>73</v>
      </c>
      <c r="B4" s="5" t="s">
        <v>212</v>
      </c>
      <c r="C4" s="4" t="s">
        <v>67</v>
      </c>
      <c r="D4" s="6">
        <v>68.62</v>
      </c>
      <c r="E4" s="6">
        <v>68.62</v>
      </c>
      <c r="F4" t="e">
        <f>VLOOKUP(A4,Plan1!$A$4:$B$190,3,FALSE)</f>
        <v>#REF!</v>
      </c>
    </row>
    <row r="5" spans="1:6" x14ac:dyDescent="0.25">
      <c r="A5" s="7" t="s">
        <v>72</v>
      </c>
      <c r="B5" s="5" t="s">
        <v>196</v>
      </c>
      <c r="C5" s="4" t="s">
        <v>67</v>
      </c>
      <c r="D5" s="6">
        <v>199.21</v>
      </c>
      <c r="E5" s="6">
        <v>199.21</v>
      </c>
      <c r="F5" t="e">
        <f>VLOOKUP(A5,Plan1!$A$4:$B$190,3,FALSE)</f>
        <v>#REF!</v>
      </c>
    </row>
    <row r="6" spans="1:6" x14ac:dyDescent="0.25">
      <c r="A6" s="7" t="s">
        <v>71</v>
      </c>
      <c r="B6" s="5" t="s">
        <v>239</v>
      </c>
      <c r="C6" s="4" t="s">
        <v>67</v>
      </c>
      <c r="D6" s="6">
        <v>18.329999999999998</v>
      </c>
      <c r="E6" s="6">
        <v>0</v>
      </c>
      <c r="F6" t="e">
        <f>VLOOKUP(A6,Plan1!$A$4:$B$190,3,FALSE)</f>
        <v>#REF!</v>
      </c>
    </row>
    <row r="7" spans="1:6" x14ac:dyDescent="0.25">
      <c r="A7" s="7" t="s">
        <v>10</v>
      </c>
      <c r="B7" s="5" t="s">
        <v>240</v>
      </c>
      <c r="C7" s="4" t="s">
        <v>67</v>
      </c>
      <c r="D7" s="6">
        <v>14.81</v>
      </c>
      <c r="E7" s="6">
        <v>0</v>
      </c>
      <c r="F7" t="e">
        <f>VLOOKUP(A7,Plan1!$A$4:$B$190,3,FALSE)</f>
        <v>#REF!</v>
      </c>
    </row>
    <row r="8" spans="1:6" x14ac:dyDescent="0.25">
      <c r="A8" s="7" t="s">
        <v>9</v>
      </c>
      <c r="B8" s="5" t="s">
        <v>241</v>
      </c>
      <c r="C8" s="4" t="s">
        <v>67</v>
      </c>
      <c r="D8" s="6">
        <v>24.2</v>
      </c>
      <c r="E8" s="6">
        <v>24.2</v>
      </c>
      <c r="F8" t="e">
        <f>VLOOKUP(A8,Plan1!$A$4:$B$190,3,FALSE)</f>
        <v>#REF!</v>
      </c>
    </row>
    <row r="9" spans="1:6" x14ac:dyDescent="0.25">
      <c r="A9" s="7" t="s">
        <v>7</v>
      </c>
      <c r="B9" s="5" t="s">
        <v>213</v>
      </c>
      <c r="C9" s="4" t="s">
        <v>67</v>
      </c>
      <c r="D9" s="6">
        <v>24.24</v>
      </c>
      <c r="E9" s="6">
        <v>0</v>
      </c>
      <c r="F9" t="e">
        <f>VLOOKUP(A9,Plan1!$A$4:$B$190,3,FALSE)</f>
        <v>#REF!</v>
      </c>
    </row>
    <row r="10" spans="1:6" x14ac:dyDescent="0.25">
      <c r="A10" s="7" t="s">
        <v>84</v>
      </c>
      <c r="B10" s="5" t="s">
        <v>242</v>
      </c>
      <c r="C10" s="4" t="s">
        <v>67</v>
      </c>
      <c r="D10" s="6">
        <v>12.34</v>
      </c>
      <c r="E10" s="6">
        <v>0</v>
      </c>
      <c r="F10" t="e">
        <f>VLOOKUP(A10,Plan1!$A$4:$B$190,3,FALSE)</f>
        <v>#REF!</v>
      </c>
    </row>
    <row r="11" spans="1:6" x14ac:dyDescent="0.25">
      <c r="A11" s="7" t="s">
        <v>8</v>
      </c>
      <c r="B11" s="5" t="s">
        <v>243</v>
      </c>
      <c r="C11" s="4" t="s">
        <v>67</v>
      </c>
      <c r="D11" s="6">
        <v>40</v>
      </c>
      <c r="E11" s="6">
        <v>0</v>
      </c>
      <c r="F11" t="e">
        <f>VLOOKUP(A11,Plan1!$A$4:$B$190,3,FALSE)</f>
        <v>#REF!</v>
      </c>
    </row>
    <row r="12" spans="1:6" x14ac:dyDescent="0.25">
      <c r="A12" s="7" t="s">
        <v>83</v>
      </c>
      <c r="B12" s="5" t="s">
        <v>197</v>
      </c>
      <c r="C12" s="4" t="s">
        <v>67</v>
      </c>
      <c r="D12" s="6">
        <v>3.37</v>
      </c>
      <c r="E12" s="6">
        <v>0</v>
      </c>
      <c r="F12" t="e">
        <f>VLOOKUP(A12,Plan1!$A$4:$B$190,3,FALSE)</f>
        <v>#REF!</v>
      </c>
    </row>
    <row r="13" spans="1:6" x14ac:dyDescent="0.25">
      <c r="A13" s="7" t="s">
        <v>11</v>
      </c>
      <c r="B13" s="5" t="s">
        <v>244</v>
      </c>
      <c r="C13" s="4" t="s">
        <v>67</v>
      </c>
      <c r="D13" s="6">
        <v>10.11</v>
      </c>
      <c r="E13" s="6">
        <v>0</v>
      </c>
      <c r="F13" t="e">
        <f>VLOOKUP(A13,Plan1!$A$4:$B$190,3,FALSE)</f>
        <v>#REF!</v>
      </c>
    </row>
    <row r="14" spans="1:6" x14ac:dyDescent="0.25">
      <c r="A14" s="7" t="s">
        <v>82</v>
      </c>
      <c r="B14" s="5" t="s">
        <v>214</v>
      </c>
      <c r="C14" s="4" t="s">
        <v>67</v>
      </c>
      <c r="D14" s="6">
        <v>24.24</v>
      </c>
      <c r="E14" s="6">
        <v>0</v>
      </c>
      <c r="F14" t="e">
        <f>VLOOKUP(A14,Plan1!$A$4:$B$190,3,FALSE)</f>
        <v>#REF!</v>
      </c>
    </row>
    <row r="15" spans="1:6" x14ac:dyDescent="0.25">
      <c r="A15" s="7" t="s">
        <v>81</v>
      </c>
      <c r="B15" s="5" t="s">
        <v>215</v>
      </c>
      <c r="C15" s="4" t="s">
        <v>67</v>
      </c>
      <c r="D15" s="6">
        <v>24.24</v>
      </c>
      <c r="E15" s="6">
        <v>0</v>
      </c>
      <c r="F15" t="e">
        <f>VLOOKUP(A15,Plan1!$A$4:$B$190,3,FALSE)</f>
        <v>#REF!</v>
      </c>
    </row>
    <row r="16" spans="1:6" x14ac:dyDescent="0.25">
      <c r="A16" s="7" t="s">
        <v>80</v>
      </c>
      <c r="B16" s="5" t="s">
        <v>322</v>
      </c>
      <c r="C16" s="4" t="s">
        <v>67</v>
      </c>
      <c r="D16" s="6">
        <v>3.37</v>
      </c>
      <c r="E16" s="6">
        <v>0</v>
      </c>
      <c r="F16" t="e">
        <f>VLOOKUP(A16,Plan1!$A$4:$B$190,3,FALSE)</f>
        <v>#REF!</v>
      </c>
    </row>
    <row r="17" spans="1:6" x14ac:dyDescent="0.25">
      <c r="A17" s="7" t="s">
        <v>21</v>
      </c>
      <c r="B17" s="5" t="s">
        <v>321</v>
      </c>
      <c r="C17" s="4" t="s">
        <v>67</v>
      </c>
      <c r="D17" s="6">
        <v>3.37</v>
      </c>
      <c r="E17" s="6">
        <v>0</v>
      </c>
      <c r="F17" t="e">
        <f>VLOOKUP(A17,Plan1!$A$4:$B$190,3,FALSE)</f>
        <v>#REF!</v>
      </c>
    </row>
    <row r="18" spans="1:6" x14ac:dyDescent="0.25">
      <c r="A18" s="7" t="s">
        <v>12</v>
      </c>
      <c r="B18" s="5" t="s">
        <v>320</v>
      </c>
      <c r="C18" s="4" t="s">
        <v>67</v>
      </c>
      <c r="D18" s="6">
        <v>6.74</v>
      </c>
      <c r="E18" s="6">
        <v>0</v>
      </c>
      <c r="F18" t="e">
        <f>VLOOKUP(A18,Plan1!$A$4:$B$190,3,FALSE)</f>
        <v>#REF!</v>
      </c>
    </row>
    <row r="19" spans="1:6" x14ac:dyDescent="0.25">
      <c r="A19" s="7" t="s">
        <v>13</v>
      </c>
      <c r="B19" s="5" t="s">
        <v>319</v>
      </c>
      <c r="C19" s="4" t="s">
        <v>67</v>
      </c>
      <c r="D19" s="6">
        <v>24.24</v>
      </c>
      <c r="E19" s="6">
        <v>0</v>
      </c>
      <c r="F19" t="e">
        <f>VLOOKUP(A19,Plan1!$A$4:$B$190,3,FALSE)</f>
        <v>#REF!</v>
      </c>
    </row>
    <row r="20" spans="1:6" x14ac:dyDescent="0.25">
      <c r="A20" s="7" t="s">
        <v>79</v>
      </c>
      <c r="B20" s="5" t="s">
        <v>318</v>
      </c>
      <c r="C20" s="4" t="s">
        <v>67</v>
      </c>
      <c r="D20" s="6">
        <v>3.37</v>
      </c>
      <c r="E20" s="6">
        <v>0</v>
      </c>
      <c r="F20" t="e">
        <f>VLOOKUP(A20,Plan1!$A$4:$B$190,3,FALSE)</f>
        <v>#REF!</v>
      </c>
    </row>
    <row r="21" spans="1:6" x14ac:dyDescent="0.25">
      <c r="A21" s="7" t="s">
        <v>14</v>
      </c>
      <c r="B21" s="5" t="s">
        <v>317</v>
      </c>
      <c r="C21" s="4" t="s">
        <v>67</v>
      </c>
      <c r="D21" s="6">
        <v>24.24</v>
      </c>
      <c r="E21" s="6">
        <v>0</v>
      </c>
      <c r="F21" t="e">
        <f>VLOOKUP(A21,Plan1!$A$4:$B$190,3,FALSE)</f>
        <v>#REF!</v>
      </c>
    </row>
    <row r="22" spans="1:6" x14ac:dyDescent="0.25">
      <c r="A22" s="7" t="s">
        <v>15</v>
      </c>
      <c r="B22" s="5" t="s">
        <v>176</v>
      </c>
      <c r="C22" s="4" t="s">
        <v>67</v>
      </c>
      <c r="D22" s="6">
        <v>3.37</v>
      </c>
      <c r="E22" s="6">
        <v>0</v>
      </c>
      <c r="F22" t="e">
        <f>VLOOKUP(A22,Plan1!$A$4:$B$190,3,FALSE)</f>
        <v>#REF!</v>
      </c>
    </row>
    <row r="23" spans="1:6" x14ac:dyDescent="0.25">
      <c r="A23" s="7" t="s">
        <v>78</v>
      </c>
      <c r="B23" s="5" t="s">
        <v>316</v>
      </c>
      <c r="C23" s="4" t="s">
        <v>67</v>
      </c>
      <c r="D23" s="6">
        <v>24.24</v>
      </c>
      <c r="E23" s="6">
        <v>0</v>
      </c>
      <c r="F23" t="e">
        <f>VLOOKUP(A23,Plan1!$A$4:$B$190,3,FALSE)</f>
        <v>#REF!</v>
      </c>
    </row>
    <row r="24" spans="1:6" x14ac:dyDescent="0.25">
      <c r="A24" s="7" t="s">
        <v>17</v>
      </c>
      <c r="B24" s="5" t="s">
        <v>315</v>
      </c>
      <c r="C24" s="4" t="s">
        <v>67</v>
      </c>
      <c r="D24" s="6">
        <v>24.68</v>
      </c>
      <c r="E24" s="6">
        <v>0</v>
      </c>
      <c r="F24" t="e">
        <f>VLOOKUP(A24,Plan1!$A$4:$B$190,3,FALSE)</f>
        <v>#REF!</v>
      </c>
    </row>
    <row r="25" spans="1:6" x14ac:dyDescent="0.25">
      <c r="A25" s="7" t="s">
        <v>16</v>
      </c>
      <c r="B25" s="5" t="s">
        <v>314</v>
      </c>
      <c r="C25" s="4" t="s">
        <v>67</v>
      </c>
      <c r="D25" s="6">
        <v>64</v>
      </c>
      <c r="E25" s="6">
        <v>0</v>
      </c>
      <c r="F25" t="e">
        <f>VLOOKUP(A25,Plan1!$A$4:$B$190,3,FALSE)</f>
        <v>#REF!</v>
      </c>
    </row>
    <row r="26" spans="1:6" x14ac:dyDescent="0.25">
      <c r="A26" s="7" t="s">
        <v>77</v>
      </c>
      <c r="B26" s="5" t="s">
        <v>313</v>
      </c>
      <c r="C26" s="4" t="s">
        <v>67</v>
      </c>
      <c r="D26" s="6">
        <v>6.74</v>
      </c>
      <c r="E26" s="6">
        <v>0</v>
      </c>
      <c r="F26" t="e">
        <f>VLOOKUP(A26,Plan1!$A$4:$B$190,3,FALSE)</f>
        <v>#REF!</v>
      </c>
    </row>
    <row r="27" spans="1:6" x14ac:dyDescent="0.25">
      <c r="A27" s="7" t="s">
        <v>76</v>
      </c>
      <c r="B27" s="5" t="s">
        <v>177</v>
      </c>
      <c r="C27" s="4" t="s">
        <v>67</v>
      </c>
      <c r="D27" s="6">
        <v>3.37</v>
      </c>
      <c r="E27" s="6">
        <v>0</v>
      </c>
      <c r="F27" t="e">
        <f>VLOOKUP(A27,Plan1!$A$4:$B$190,3,FALSE)</f>
        <v>#REF!</v>
      </c>
    </row>
    <row r="28" spans="1:6" x14ac:dyDescent="0.25">
      <c r="A28" s="7" t="s">
        <v>19</v>
      </c>
      <c r="B28" s="5" t="s">
        <v>216</v>
      </c>
      <c r="C28" s="4" t="s">
        <v>67</v>
      </c>
      <c r="D28" s="6">
        <v>3.37</v>
      </c>
      <c r="E28" s="6">
        <v>0</v>
      </c>
      <c r="F28" t="e">
        <f>VLOOKUP(A28,Plan1!$A$4:$B$190,3,FALSE)</f>
        <v>#REF!</v>
      </c>
    </row>
    <row r="29" spans="1:6" x14ac:dyDescent="0.25">
      <c r="A29" s="7" t="s">
        <v>18</v>
      </c>
      <c r="B29" s="5" t="s">
        <v>312</v>
      </c>
      <c r="C29" s="4" t="s">
        <v>67</v>
      </c>
      <c r="D29" s="6">
        <v>12.34</v>
      </c>
      <c r="E29" s="6">
        <v>0</v>
      </c>
      <c r="F29" t="e">
        <f>VLOOKUP(A29,Plan1!$A$4:$B$190,3,FALSE)</f>
        <v>#REF!</v>
      </c>
    </row>
    <row r="30" spans="1:6" x14ac:dyDescent="0.25">
      <c r="A30" s="7" t="s">
        <v>23</v>
      </c>
      <c r="B30" s="5" t="s">
        <v>217</v>
      </c>
      <c r="C30" s="4" t="s">
        <v>67</v>
      </c>
      <c r="D30" s="6">
        <v>12.34</v>
      </c>
      <c r="E30" s="6">
        <v>0</v>
      </c>
      <c r="F30" t="e">
        <f>VLOOKUP(A30,Plan1!$A$4:$B$190,3,FALSE)</f>
        <v>#REF!</v>
      </c>
    </row>
    <row r="31" spans="1:6" x14ac:dyDescent="0.25">
      <c r="A31" s="7" t="s">
        <v>22</v>
      </c>
      <c r="B31" s="5" t="s">
        <v>311</v>
      </c>
      <c r="C31" s="4" t="s">
        <v>67</v>
      </c>
      <c r="D31" s="6">
        <v>3.37</v>
      </c>
      <c r="E31" s="6">
        <v>3.37</v>
      </c>
      <c r="F31" t="e">
        <f>VLOOKUP(A31,Plan1!$A$4:$B$190,3,FALSE)</f>
        <v>#REF!</v>
      </c>
    </row>
    <row r="32" spans="1:6" x14ac:dyDescent="0.25">
      <c r="A32" s="7" t="s">
        <v>20</v>
      </c>
      <c r="B32" s="5" t="s">
        <v>310</v>
      </c>
      <c r="C32" s="4" t="s">
        <v>67</v>
      </c>
      <c r="D32" s="6">
        <v>24.24</v>
      </c>
      <c r="E32" s="6">
        <v>0</v>
      </c>
      <c r="F32" t="e">
        <f>VLOOKUP(A32,Plan1!$A$4:$B$190,3,FALSE)</f>
        <v>#REF!</v>
      </c>
    </row>
    <row r="33" spans="1:6" x14ac:dyDescent="0.25">
      <c r="A33" s="7" t="s">
        <v>36</v>
      </c>
      <c r="B33" s="5" t="s">
        <v>218</v>
      </c>
      <c r="C33" s="4" t="s">
        <v>67</v>
      </c>
      <c r="D33" s="6">
        <v>10</v>
      </c>
      <c r="E33" s="6">
        <v>0</v>
      </c>
      <c r="F33" t="e">
        <f>VLOOKUP(A33,Plan1!$A$4:$B$190,3,FALSE)</f>
        <v>#REF!</v>
      </c>
    </row>
    <row r="34" spans="1:6" ht="24" x14ac:dyDescent="0.25">
      <c r="A34" s="7" t="s">
        <v>61</v>
      </c>
      <c r="B34" s="5" t="s">
        <v>309</v>
      </c>
      <c r="C34" s="4" t="s">
        <v>67</v>
      </c>
      <c r="D34" s="6">
        <v>57.74</v>
      </c>
      <c r="E34" s="6">
        <v>0</v>
      </c>
      <c r="F34" t="e">
        <f>VLOOKUP(A34,Plan1!$A$4:$B$190,3,FALSE)</f>
        <v>#REF!</v>
      </c>
    </row>
    <row r="35" spans="1:6" x14ac:dyDescent="0.25">
      <c r="A35" s="7" t="s">
        <v>103</v>
      </c>
      <c r="B35" s="5" t="s">
        <v>308</v>
      </c>
      <c r="C35" s="4" t="s">
        <v>67</v>
      </c>
      <c r="D35" s="6">
        <v>17.739999999999998</v>
      </c>
      <c r="E35" s="6">
        <v>0</v>
      </c>
      <c r="F35" t="e">
        <f>VLOOKUP(A35,Plan1!$A$4:$B$190,3,FALSE)</f>
        <v>#REF!</v>
      </c>
    </row>
    <row r="36" spans="1:6" x14ac:dyDescent="0.25">
      <c r="A36" s="7" t="s">
        <v>102</v>
      </c>
      <c r="B36" s="5" t="s">
        <v>198</v>
      </c>
      <c r="C36" s="4" t="s">
        <v>67</v>
      </c>
      <c r="D36" s="6">
        <v>3.27</v>
      </c>
      <c r="E36" s="6">
        <v>0</v>
      </c>
      <c r="F36" t="e">
        <f>VLOOKUP(A36,Plan1!$A$4:$B$190,3,FALSE)</f>
        <v>#REF!</v>
      </c>
    </row>
    <row r="37" spans="1:6" x14ac:dyDescent="0.25">
      <c r="A37" s="7" t="s">
        <v>101</v>
      </c>
      <c r="B37" s="5" t="s">
        <v>219</v>
      </c>
      <c r="C37" s="4" t="s">
        <v>67</v>
      </c>
      <c r="D37" s="6">
        <v>18.66</v>
      </c>
      <c r="E37" s="6">
        <v>0</v>
      </c>
      <c r="F37" t="e">
        <f>VLOOKUP(A37,Plan1!$A$4:$B$190,3,FALSE)</f>
        <v>#REF!</v>
      </c>
    </row>
    <row r="38" spans="1:6" x14ac:dyDescent="0.25">
      <c r="A38" s="7" t="s">
        <v>100</v>
      </c>
      <c r="B38" s="5" t="s">
        <v>307</v>
      </c>
      <c r="C38" s="4" t="s">
        <v>67</v>
      </c>
      <c r="D38" s="6">
        <v>79.38</v>
      </c>
      <c r="E38" s="6">
        <v>0</v>
      </c>
      <c r="F38" t="e">
        <f>VLOOKUP(A38,Plan1!$A$4:$B$190,3,FALSE)</f>
        <v>#REF!</v>
      </c>
    </row>
    <row r="39" spans="1:6" x14ac:dyDescent="0.25">
      <c r="A39" s="7" t="s">
        <v>99</v>
      </c>
      <c r="B39" s="5" t="s">
        <v>220</v>
      </c>
      <c r="C39" s="4" t="s">
        <v>67</v>
      </c>
      <c r="D39" s="6">
        <v>127.98</v>
      </c>
      <c r="E39" s="6">
        <v>0</v>
      </c>
      <c r="F39" t="e">
        <f>VLOOKUP(A39,Plan1!$A$4:$B$190,3,FALSE)</f>
        <v>#REF!</v>
      </c>
    </row>
    <row r="40" spans="1:6" x14ac:dyDescent="0.25">
      <c r="A40" s="7" t="s">
        <v>98</v>
      </c>
      <c r="B40" s="5" t="s">
        <v>221</v>
      </c>
      <c r="C40" s="4" t="s">
        <v>67</v>
      </c>
      <c r="D40" s="6">
        <v>12.44</v>
      </c>
      <c r="E40" s="6">
        <v>0</v>
      </c>
      <c r="F40" t="e">
        <f>VLOOKUP(A40,Plan1!$A$4:$B$190,3,FALSE)</f>
        <v>#REF!</v>
      </c>
    </row>
    <row r="41" spans="1:6" x14ac:dyDescent="0.25">
      <c r="A41" s="7" t="s">
        <v>97</v>
      </c>
      <c r="B41" s="5" t="s">
        <v>222</v>
      </c>
      <c r="C41" s="4" t="s">
        <v>67</v>
      </c>
      <c r="D41" s="6">
        <v>52.92</v>
      </c>
      <c r="E41" s="6">
        <v>0</v>
      </c>
      <c r="F41" t="e">
        <f>VLOOKUP(A41,Plan1!$A$4:$B$190,3,FALSE)</f>
        <v>#REF!</v>
      </c>
    </row>
    <row r="42" spans="1:6" x14ac:dyDescent="0.25">
      <c r="A42" s="7" t="s">
        <v>96</v>
      </c>
      <c r="B42" s="5" t="s">
        <v>223</v>
      </c>
      <c r="C42" s="4" t="s">
        <v>67</v>
      </c>
      <c r="D42" s="6">
        <v>85.33</v>
      </c>
      <c r="E42" s="6">
        <v>0</v>
      </c>
      <c r="F42" t="e">
        <f>VLOOKUP(A42,Plan1!$A$4:$B$190,3,FALSE)</f>
        <v>#REF!</v>
      </c>
    </row>
    <row r="43" spans="1:6" ht="24" x14ac:dyDescent="0.25">
      <c r="A43" s="7" t="s">
        <v>95</v>
      </c>
      <c r="B43" s="5" t="s">
        <v>306</v>
      </c>
      <c r="C43" s="4" t="s">
        <v>67</v>
      </c>
      <c r="D43" s="6">
        <v>93.1</v>
      </c>
      <c r="E43" s="6">
        <v>0</v>
      </c>
      <c r="F43" t="e">
        <f>VLOOKUP(A43,Plan1!$A$4:$B$190,3,FALSE)</f>
        <v>#REF!</v>
      </c>
    </row>
    <row r="44" spans="1:6" ht="24" x14ac:dyDescent="0.25">
      <c r="A44" s="7" t="s">
        <v>94</v>
      </c>
      <c r="B44" s="5" t="s">
        <v>305</v>
      </c>
      <c r="C44" s="4" t="s">
        <v>67</v>
      </c>
      <c r="D44" s="6">
        <v>8.93</v>
      </c>
      <c r="E44" s="6">
        <v>0</v>
      </c>
      <c r="F44" t="e">
        <f>VLOOKUP(A44,Plan1!$A$4:$B$190,3,FALSE)</f>
        <v>#REF!</v>
      </c>
    </row>
    <row r="45" spans="1:6" ht="24" x14ac:dyDescent="0.25">
      <c r="A45" s="7" t="s">
        <v>93</v>
      </c>
      <c r="B45" s="5" t="s">
        <v>304</v>
      </c>
      <c r="C45" s="4" t="s">
        <v>67</v>
      </c>
      <c r="D45" s="6">
        <v>13.39</v>
      </c>
      <c r="E45" s="6">
        <v>0</v>
      </c>
      <c r="F45" t="e">
        <f>VLOOKUP(A45,Plan1!$A$4:$B$190,3,FALSE)</f>
        <v>#REF!</v>
      </c>
    </row>
    <row r="46" spans="1:6" ht="24" x14ac:dyDescent="0.25">
      <c r="A46" s="7" t="s">
        <v>92</v>
      </c>
      <c r="B46" s="5" t="s">
        <v>178</v>
      </c>
      <c r="C46" s="4" t="s">
        <v>67</v>
      </c>
      <c r="D46" s="6">
        <v>65.36</v>
      </c>
      <c r="E46" s="6">
        <v>0</v>
      </c>
      <c r="F46" t="e">
        <f>VLOOKUP(A46,Plan1!$A$4:$B$190,3,FALSE)</f>
        <v>#REF!</v>
      </c>
    </row>
    <row r="47" spans="1:6" ht="24" x14ac:dyDescent="0.25">
      <c r="A47" s="7" t="s">
        <v>91</v>
      </c>
      <c r="B47" s="5" t="s">
        <v>179</v>
      </c>
      <c r="C47" s="4" t="s">
        <v>67</v>
      </c>
      <c r="D47" s="6">
        <v>98.04</v>
      </c>
      <c r="E47" s="6">
        <v>0</v>
      </c>
      <c r="F47" t="e">
        <f>VLOOKUP(A47,Plan1!$A$4:$B$190,3,FALSE)</f>
        <v>#REF!</v>
      </c>
    </row>
    <row r="48" spans="1:6" ht="24" x14ac:dyDescent="0.25">
      <c r="A48" s="7" t="s">
        <v>90</v>
      </c>
      <c r="B48" s="5" t="s">
        <v>180</v>
      </c>
      <c r="C48" s="4" t="s">
        <v>67</v>
      </c>
      <c r="D48" s="6">
        <v>97.77</v>
      </c>
      <c r="E48" s="6">
        <v>0</v>
      </c>
      <c r="F48" t="e">
        <f>VLOOKUP(A48,Plan1!$A$4:$B$190,3,FALSE)</f>
        <v>#REF!</v>
      </c>
    </row>
    <row r="49" spans="1:6" ht="24" x14ac:dyDescent="0.25">
      <c r="A49" s="7" t="s">
        <v>89</v>
      </c>
      <c r="B49" s="5" t="s">
        <v>181</v>
      </c>
      <c r="C49" s="4" t="s">
        <v>67</v>
      </c>
      <c r="D49" s="6">
        <v>146.63999999999999</v>
      </c>
      <c r="E49" s="6">
        <v>0</v>
      </c>
      <c r="F49" t="e">
        <f>VLOOKUP(A49,Plan1!$A$4:$B$190,3,FALSE)</f>
        <v>#REF!</v>
      </c>
    </row>
    <row r="50" spans="1:6" ht="24" x14ac:dyDescent="0.25">
      <c r="A50" s="7" t="s">
        <v>88</v>
      </c>
      <c r="B50" s="5" t="s">
        <v>182</v>
      </c>
      <c r="C50" s="4" t="s">
        <v>67</v>
      </c>
      <c r="D50" s="6">
        <v>138.25</v>
      </c>
      <c r="E50" s="6">
        <v>0</v>
      </c>
      <c r="F50" t="e">
        <f>VLOOKUP(A50,Plan1!$A$4:$B$190,3,FALSE)</f>
        <v>#REF!</v>
      </c>
    </row>
    <row r="51" spans="1:6" ht="24" x14ac:dyDescent="0.25">
      <c r="A51" s="7" t="s">
        <v>87</v>
      </c>
      <c r="B51" s="5" t="s">
        <v>183</v>
      </c>
      <c r="C51" s="4" t="s">
        <v>67</v>
      </c>
      <c r="D51" s="6">
        <v>207.36</v>
      </c>
      <c r="E51" s="6">
        <v>0</v>
      </c>
      <c r="F51" t="e">
        <f>VLOOKUP(A51,Plan1!$A$4:$B$190,3,FALSE)</f>
        <v>#REF!</v>
      </c>
    </row>
    <row r="52" spans="1:6" ht="24" x14ac:dyDescent="0.25">
      <c r="A52" s="7" t="s">
        <v>86</v>
      </c>
      <c r="B52" s="5" t="s">
        <v>184</v>
      </c>
      <c r="C52" s="4" t="s">
        <v>67</v>
      </c>
      <c r="D52" s="6">
        <v>150.69</v>
      </c>
      <c r="E52" s="6">
        <v>0</v>
      </c>
      <c r="F52" t="e">
        <f>VLOOKUP(A52,Plan1!$A$4:$B$190,3,FALSE)</f>
        <v>#REF!</v>
      </c>
    </row>
    <row r="53" spans="1:6" ht="24" x14ac:dyDescent="0.25">
      <c r="A53" s="7" t="s">
        <v>85</v>
      </c>
      <c r="B53" s="5" t="s">
        <v>68</v>
      </c>
      <c r="C53" s="4" t="s">
        <v>67</v>
      </c>
      <c r="D53" s="6">
        <v>226.02</v>
      </c>
      <c r="E53" s="6">
        <v>0</v>
      </c>
      <c r="F53" t="e">
        <f>VLOOKUP(A53,Plan1!$A$4:$B$190,3,FALSE)</f>
        <v>#REF!</v>
      </c>
    </row>
    <row r="54" spans="1:6" x14ac:dyDescent="0.25">
      <c r="A54" s="7" t="s">
        <v>27</v>
      </c>
      <c r="B54" s="5" t="s">
        <v>199</v>
      </c>
      <c r="C54" s="4" t="s">
        <v>67</v>
      </c>
      <c r="D54" s="6">
        <v>203.74</v>
      </c>
      <c r="E54" s="6">
        <v>203.74</v>
      </c>
      <c r="F54" t="e">
        <f>VLOOKUP(A54,Plan1!$A$4:$B$190,3,FALSE)</f>
        <v>#REF!</v>
      </c>
    </row>
    <row r="55" spans="1:6" x14ac:dyDescent="0.25">
      <c r="A55" s="7" t="s">
        <v>115</v>
      </c>
      <c r="B55" s="5" t="s">
        <v>303</v>
      </c>
      <c r="C55" s="4" t="s">
        <v>67</v>
      </c>
      <c r="D55" s="6">
        <v>278.89999999999998</v>
      </c>
      <c r="E55" s="6">
        <v>278.89999999999998</v>
      </c>
      <c r="F55" t="e">
        <f>VLOOKUP(A55,Plan1!$A$4:$B$190,3,FALSE)</f>
        <v>#REF!</v>
      </c>
    </row>
    <row r="56" spans="1:6" x14ac:dyDescent="0.25">
      <c r="A56" s="7" t="s">
        <v>114</v>
      </c>
      <c r="B56" s="5" t="s">
        <v>302</v>
      </c>
      <c r="C56" s="4" t="s">
        <v>67</v>
      </c>
      <c r="D56" s="6">
        <v>681.87</v>
      </c>
      <c r="E56" s="6">
        <v>681.87</v>
      </c>
      <c r="F56" t="e">
        <f>VLOOKUP(A56,Plan1!$A$4:$B$190,3,FALSE)</f>
        <v>#REF!</v>
      </c>
    </row>
    <row r="57" spans="1:6" x14ac:dyDescent="0.25">
      <c r="A57" s="7" t="s">
        <v>113</v>
      </c>
      <c r="B57" s="5" t="s">
        <v>200</v>
      </c>
      <c r="C57" s="4" t="s">
        <v>67</v>
      </c>
      <c r="D57" s="6">
        <v>22.93</v>
      </c>
      <c r="E57" s="6">
        <v>0</v>
      </c>
      <c r="F57" t="e">
        <f>VLOOKUP(A57,Plan1!$A$4:$B$190,3,FALSE)</f>
        <v>#REF!</v>
      </c>
    </row>
    <row r="58" spans="1:6" x14ac:dyDescent="0.25">
      <c r="A58" s="7" t="s">
        <v>112</v>
      </c>
      <c r="B58" s="5" t="s">
        <v>301</v>
      </c>
      <c r="C58" s="4" t="s">
        <v>67</v>
      </c>
      <c r="D58" s="6">
        <v>45</v>
      </c>
      <c r="E58" s="6">
        <v>0</v>
      </c>
      <c r="F58" t="e">
        <f>VLOOKUP(A58,Plan1!$A$4:$B$190,3,FALSE)</f>
        <v>#REF!</v>
      </c>
    </row>
    <row r="59" spans="1:6" x14ac:dyDescent="0.25">
      <c r="A59" s="7" t="s">
        <v>111</v>
      </c>
      <c r="B59" s="5" t="s">
        <v>224</v>
      </c>
      <c r="C59" s="4" t="s">
        <v>67</v>
      </c>
      <c r="D59" s="6">
        <v>22.93</v>
      </c>
      <c r="E59" s="6">
        <v>0</v>
      </c>
      <c r="F59" t="e">
        <f>VLOOKUP(A59,Plan1!$A$4:$B$190,3,FALSE)</f>
        <v>#REF!</v>
      </c>
    </row>
    <row r="60" spans="1:6" x14ac:dyDescent="0.25">
      <c r="A60" s="7" t="s">
        <v>25</v>
      </c>
      <c r="B60" s="5" t="s">
        <v>299</v>
      </c>
      <c r="C60" s="4" t="s">
        <v>67</v>
      </c>
      <c r="D60" s="6">
        <v>78.75</v>
      </c>
      <c r="E60" s="6">
        <v>78.75</v>
      </c>
      <c r="F60" t="e">
        <f>VLOOKUP(A60,Plan1!$A$4:$B$190,3,FALSE)</f>
        <v>#REF!</v>
      </c>
    </row>
    <row r="61" spans="1:6" x14ac:dyDescent="0.25">
      <c r="A61" s="7" t="s">
        <v>110</v>
      </c>
      <c r="B61" s="5" t="s">
        <v>298</v>
      </c>
      <c r="C61" s="4" t="s">
        <v>67</v>
      </c>
      <c r="D61" s="6">
        <v>0</v>
      </c>
      <c r="E61" s="6">
        <v>577.44000000000005</v>
      </c>
      <c r="F61" t="e">
        <f>VLOOKUP(A61,Plan1!$A$4:$B$190,3,FALSE)</f>
        <v>#REF!</v>
      </c>
    </row>
    <row r="62" spans="1:6" x14ac:dyDescent="0.25">
      <c r="A62" s="7" t="s">
        <v>109</v>
      </c>
      <c r="B62" s="5" t="s">
        <v>300</v>
      </c>
      <c r="C62" s="4" t="s">
        <v>67</v>
      </c>
      <c r="D62" s="6">
        <v>19.14</v>
      </c>
      <c r="E62" s="6">
        <v>0</v>
      </c>
      <c r="F62" t="e">
        <f>VLOOKUP(A62,Plan1!$A$4:$B$190,3,FALSE)</f>
        <v>#REF!</v>
      </c>
    </row>
    <row r="63" spans="1:6" x14ac:dyDescent="0.25">
      <c r="A63" s="7" t="s">
        <v>108</v>
      </c>
      <c r="B63" s="5" t="s">
        <v>201</v>
      </c>
      <c r="C63" s="4" t="s">
        <v>67</v>
      </c>
      <c r="D63" s="6">
        <v>689.66</v>
      </c>
      <c r="E63" s="6">
        <v>689.66</v>
      </c>
      <c r="F63" t="e">
        <f>VLOOKUP(A63,Plan1!$A$4:$B$190,3,FALSE)</f>
        <v>#REF!</v>
      </c>
    </row>
    <row r="64" spans="1:6" x14ac:dyDescent="0.25">
      <c r="A64" s="7" t="s">
        <v>107</v>
      </c>
      <c r="B64" s="5" t="s">
        <v>202</v>
      </c>
      <c r="C64" s="4" t="s">
        <v>67</v>
      </c>
      <c r="D64" s="6">
        <v>311.04000000000002</v>
      </c>
      <c r="E64" s="6">
        <v>311.04000000000002</v>
      </c>
      <c r="F64" t="e">
        <f>VLOOKUP(A64,Plan1!$A$4:$B$190,3,FALSE)</f>
        <v>#REF!</v>
      </c>
    </row>
    <row r="65" spans="1:6" x14ac:dyDescent="0.25">
      <c r="A65" s="7" t="s">
        <v>106</v>
      </c>
      <c r="B65" s="5" t="s">
        <v>203</v>
      </c>
      <c r="C65" s="4" t="s">
        <v>67</v>
      </c>
      <c r="D65" s="6">
        <v>0</v>
      </c>
      <c r="E65" s="6">
        <v>1138.6600000000001</v>
      </c>
      <c r="F65" t="e">
        <f>VLOOKUP(A65,Plan1!$A$4:$B$190,3,FALSE)</f>
        <v>#REF!</v>
      </c>
    </row>
    <row r="66" spans="1:6" x14ac:dyDescent="0.25">
      <c r="A66" s="7" t="s">
        <v>33</v>
      </c>
      <c r="B66" s="5" t="s">
        <v>185</v>
      </c>
      <c r="C66" s="4" t="s">
        <v>67</v>
      </c>
      <c r="D66" s="6">
        <v>203.74</v>
      </c>
      <c r="E66" s="6">
        <v>0</v>
      </c>
      <c r="F66" t="e">
        <f>VLOOKUP(A66,Plan1!$A$4:$B$190,3,FALSE)</f>
        <v>#REF!</v>
      </c>
    </row>
    <row r="67" spans="1:6" x14ac:dyDescent="0.25">
      <c r="A67" s="7" t="s">
        <v>105</v>
      </c>
      <c r="B67" s="5" t="s">
        <v>186</v>
      </c>
      <c r="C67" s="4" t="s">
        <v>67</v>
      </c>
      <c r="D67" s="6">
        <v>0</v>
      </c>
      <c r="E67" s="6">
        <v>203.73</v>
      </c>
      <c r="F67" t="e">
        <f>VLOOKUP(A67,Plan1!$A$4:$B$190,3,FALSE)</f>
        <v>#REF!</v>
      </c>
    </row>
    <row r="68" spans="1:6" x14ac:dyDescent="0.25">
      <c r="A68" s="7" t="s">
        <v>171</v>
      </c>
      <c r="B68" s="5" t="s">
        <v>172</v>
      </c>
      <c r="C68" s="4" t="s">
        <v>67</v>
      </c>
      <c r="D68" s="6">
        <v>22.93</v>
      </c>
      <c r="E68" s="6">
        <v>0</v>
      </c>
      <c r="F68" t="e">
        <f>VLOOKUP(A68,Plan1!$A$4:$B$190,3,FALSE)</f>
        <v>#REF!</v>
      </c>
    </row>
    <row r="69" spans="1:6" x14ac:dyDescent="0.25">
      <c r="A69" s="7" t="s">
        <v>104</v>
      </c>
      <c r="B69" s="5" t="s">
        <v>297</v>
      </c>
      <c r="C69" s="4" t="s">
        <v>67</v>
      </c>
      <c r="D69" s="6">
        <v>143.99</v>
      </c>
      <c r="E69" s="6">
        <v>143.99</v>
      </c>
      <c r="F69" t="e">
        <f>VLOOKUP(A69,Plan1!$A$4:$B$190,3,FALSE)</f>
        <v>#REF!</v>
      </c>
    </row>
    <row r="70" spans="1:6" x14ac:dyDescent="0.25">
      <c r="A70" s="7" t="s">
        <v>24</v>
      </c>
      <c r="B70" s="5" t="s">
        <v>187</v>
      </c>
      <c r="C70" s="4" t="s">
        <v>67</v>
      </c>
      <c r="D70" s="6">
        <v>95.42</v>
      </c>
      <c r="E70" s="6">
        <v>0</v>
      </c>
      <c r="F70" t="e">
        <f>VLOOKUP(A70,Plan1!$A$4:$B$190,3,FALSE)</f>
        <v>#REF!</v>
      </c>
    </row>
    <row r="71" spans="1:6" x14ac:dyDescent="0.25">
      <c r="A71" s="7" t="s">
        <v>34</v>
      </c>
      <c r="B71" s="5" t="s">
        <v>204</v>
      </c>
      <c r="C71" s="4" t="s">
        <v>67</v>
      </c>
      <c r="D71" s="6">
        <v>278.89999999999998</v>
      </c>
      <c r="E71" s="6">
        <v>0</v>
      </c>
      <c r="F71" t="e">
        <f>VLOOKUP(A71,Plan1!$A$4:$B$190,3,FALSE)</f>
        <v>#REF!</v>
      </c>
    </row>
    <row r="72" spans="1:6" x14ac:dyDescent="0.25">
      <c r="A72" s="7" t="s">
        <v>32</v>
      </c>
      <c r="B72" s="5" t="s">
        <v>296</v>
      </c>
      <c r="C72" s="4" t="s">
        <v>67</v>
      </c>
      <c r="D72" s="6">
        <v>1160.45</v>
      </c>
      <c r="E72" s="6">
        <v>1160.45</v>
      </c>
      <c r="F72" t="e">
        <f>VLOOKUP(A72,Plan1!$A$4:$B$190,3,FALSE)</f>
        <v>#REF!</v>
      </c>
    </row>
    <row r="73" spans="1:6" x14ac:dyDescent="0.25">
      <c r="A73" s="7" t="s">
        <v>116</v>
      </c>
      <c r="B73" s="5" t="s">
        <v>295</v>
      </c>
      <c r="C73" s="4" t="s">
        <v>67</v>
      </c>
      <c r="D73" s="6">
        <v>815.42</v>
      </c>
      <c r="E73" s="6">
        <v>815.52</v>
      </c>
      <c r="F73" t="e">
        <f>VLOOKUP(A73,Plan1!$A$4:$B$190,3,FALSE)</f>
        <v>#REF!</v>
      </c>
    </row>
    <row r="74" spans="1:6" x14ac:dyDescent="0.25">
      <c r="A74" s="7" t="s">
        <v>122</v>
      </c>
      <c r="B74" s="5" t="s">
        <v>294</v>
      </c>
      <c r="C74" s="4" t="s">
        <v>67</v>
      </c>
      <c r="D74" s="6">
        <v>0</v>
      </c>
      <c r="E74" s="6">
        <v>1145.1600000000001</v>
      </c>
      <c r="F74" t="e">
        <f>VLOOKUP(A74,Plan1!$A$4:$B$190,3,FALSE)</f>
        <v>#REF!</v>
      </c>
    </row>
    <row r="75" spans="1:6" x14ac:dyDescent="0.25">
      <c r="A75" s="7" t="s">
        <v>56</v>
      </c>
      <c r="B75" s="5" t="s">
        <v>323</v>
      </c>
      <c r="C75" s="4" t="s">
        <v>67</v>
      </c>
      <c r="D75" s="6">
        <v>75.599999999999994</v>
      </c>
      <c r="E75" s="6">
        <v>96.11</v>
      </c>
      <c r="F75" t="e">
        <f>VLOOKUP(A75,Plan1!$A$4:$B$190,3,FALSE)</f>
        <v>#REF!</v>
      </c>
    </row>
    <row r="76" spans="1:6" x14ac:dyDescent="0.25">
      <c r="A76" s="7" t="s">
        <v>57</v>
      </c>
      <c r="B76" s="5" t="s">
        <v>225</v>
      </c>
      <c r="C76" s="4" t="s">
        <v>67</v>
      </c>
      <c r="D76" s="6">
        <v>116</v>
      </c>
      <c r="E76" s="6">
        <v>0</v>
      </c>
      <c r="F76" t="e">
        <f>VLOOKUP(A76,Plan1!$A$4:$B$190,3,FALSE)</f>
        <v>#REF!</v>
      </c>
    </row>
    <row r="77" spans="1:6" x14ac:dyDescent="0.25">
      <c r="A77" s="7" t="s">
        <v>37</v>
      </c>
      <c r="B77" s="5" t="s">
        <v>293</v>
      </c>
      <c r="C77" s="4" t="s">
        <v>67</v>
      </c>
      <c r="D77" s="6">
        <v>75.150000000000006</v>
      </c>
      <c r="E77" s="6">
        <v>0</v>
      </c>
      <c r="F77" t="e">
        <f>VLOOKUP(A77,Plan1!$A$4:$B$190,3,FALSE)</f>
        <v>#REF!</v>
      </c>
    </row>
    <row r="78" spans="1:6" x14ac:dyDescent="0.25">
      <c r="A78" s="7" t="s">
        <v>39</v>
      </c>
      <c r="B78" s="5" t="s">
        <v>292</v>
      </c>
      <c r="C78" s="4" t="s">
        <v>67</v>
      </c>
      <c r="D78" s="6">
        <v>82.28</v>
      </c>
      <c r="E78" s="6">
        <v>0</v>
      </c>
      <c r="F78" t="e">
        <f>VLOOKUP(A78,Plan1!$A$4:$B$190,3,FALSE)</f>
        <v>#REF!</v>
      </c>
    </row>
    <row r="79" spans="1:6" x14ac:dyDescent="0.25">
      <c r="A79" s="7" t="s">
        <v>58</v>
      </c>
      <c r="B79" s="5" t="s">
        <v>291</v>
      </c>
      <c r="C79" s="4" t="s">
        <v>67</v>
      </c>
      <c r="D79" s="6">
        <v>1074.8599999999999</v>
      </c>
      <c r="E79" s="6">
        <v>1074.8599999999999</v>
      </c>
      <c r="F79" t="e">
        <f>VLOOKUP(A79,Plan1!$A$4:$B$190,3,FALSE)</f>
        <v>#REF!</v>
      </c>
    </row>
    <row r="80" spans="1:6" x14ac:dyDescent="0.25">
      <c r="A80" s="7" t="s">
        <v>53</v>
      </c>
      <c r="B80" s="5" t="s">
        <v>188</v>
      </c>
      <c r="C80" s="4" t="s">
        <v>67</v>
      </c>
      <c r="D80" s="6">
        <v>161.19</v>
      </c>
      <c r="E80" s="6">
        <v>161.19</v>
      </c>
      <c r="F80" t="e">
        <f>VLOOKUP(A80,Plan1!$A$4:$B$190,3,FALSE)</f>
        <v>#REF!</v>
      </c>
    </row>
    <row r="81" spans="1:6" x14ac:dyDescent="0.25">
      <c r="A81" s="7" t="s">
        <v>54</v>
      </c>
      <c r="B81" s="5" t="s">
        <v>189</v>
      </c>
      <c r="C81" s="4" t="s">
        <v>67</v>
      </c>
      <c r="D81" s="6">
        <v>159.37</v>
      </c>
      <c r="E81" s="6">
        <v>0</v>
      </c>
      <c r="F81" t="e">
        <f>VLOOKUP(A81,Plan1!$A$4:$B$190,3,FALSE)</f>
        <v>#REF!</v>
      </c>
    </row>
    <row r="82" spans="1:6" x14ac:dyDescent="0.25">
      <c r="A82" s="7" t="s">
        <v>59</v>
      </c>
      <c r="B82" s="5" t="s">
        <v>290</v>
      </c>
      <c r="C82" s="4" t="s">
        <v>67</v>
      </c>
      <c r="D82" s="6">
        <v>22.93</v>
      </c>
      <c r="E82" s="6">
        <v>22.93</v>
      </c>
      <c r="F82" t="e">
        <f>VLOOKUP(A82,Plan1!$A$4:$B$190,3,FALSE)</f>
        <v>#REF!</v>
      </c>
    </row>
    <row r="83" spans="1:6" x14ac:dyDescent="0.25">
      <c r="A83" s="7" t="s">
        <v>121</v>
      </c>
      <c r="B83" s="5" t="s">
        <v>289</v>
      </c>
      <c r="C83" s="4" t="s">
        <v>67</v>
      </c>
      <c r="D83" s="6">
        <v>259.2</v>
      </c>
      <c r="E83" s="6">
        <v>0</v>
      </c>
      <c r="F83" t="e">
        <f>VLOOKUP(A83,Plan1!$A$4:$B$190,3,FALSE)</f>
        <v>#REF!</v>
      </c>
    </row>
    <row r="84" spans="1:6" x14ac:dyDescent="0.25">
      <c r="A84" s="7" t="s">
        <v>51</v>
      </c>
      <c r="B84" s="5" t="s">
        <v>288</v>
      </c>
      <c r="C84" s="4" t="s">
        <v>67</v>
      </c>
      <c r="D84" s="6">
        <v>381.08</v>
      </c>
      <c r="E84" s="6">
        <v>381.08</v>
      </c>
      <c r="F84" t="e">
        <f>VLOOKUP(A84,Plan1!$A$4:$B$190,3,FALSE)</f>
        <v>#REF!</v>
      </c>
    </row>
    <row r="85" spans="1:6" x14ac:dyDescent="0.25">
      <c r="A85" s="7" t="s">
        <v>50</v>
      </c>
      <c r="B85" s="5" t="s">
        <v>205</v>
      </c>
      <c r="C85" s="4" t="s">
        <v>67</v>
      </c>
      <c r="D85" s="6">
        <v>0</v>
      </c>
      <c r="E85" s="6">
        <v>1862.63</v>
      </c>
      <c r="F85" t="e">
        <f>VLOOKUP(A85,Plan1!$A$4:$B$190,3,FALSE)</f>
        <v>#REF!</v>
      </c>
    </row>
    <row r="86" spans="1:6" x14ac:dyDescent="0.25">
      <c r="A86" s="7" t="s">
        <v>52</v>
      </c>
      <c r="B86" s="5" t="s">
        <v>287</v>
      </c>
      <c r="C86" s="4" t="s">
        <v>67</v>
      </c>
      <c r="D86" s="6">
        <v>54</v>
      </c>
      <c r="E86" s="6">
        <v>0</v>
      </c>
      <c r="F86" t="e">
        <f>VLOOKUP(A86,Plan1!$A$4:$B$190,3,FALSE)</f>
        <v>#REF!</v>
      </c>
    </row>
    <row r="87" spans="1:6" x14ac:dyDescent="0.25">
      <c r="A87" s="7" t="s">
        <v>49</v>
      </c>
      <c r="B87" s="5" t="s">
        <v>286</v>
      </c>
      <c r="C87" s="4" t="s">
        <v>67</v>
      </c>
      <c r="D87" s="6">
        <v>0</v>
      </c>
      <c r="E87" s="6">
        <v>2921.17</v>
      </c>
      <c r="F87" t="e">
        <f>VLOOKUP(A87,Plan1!$A$4:$B$190,3,FALSE)</f>
        <v>#REF!</v>
      </c>
    </row>
    <row r="88" spans="1:6" x14ac:dyDescent="0.25">
      <c r="A88" s="7" t="s">
        <v>48</v>
      </c>
      <c r="B88" s="5" t="s">
        <v>285</v>
      </c>
      <c r="C88" s="4" t="s">
        <v>67</v>
      </c>
      <c r="D88" s="6">
        <v>0</v>
      </c>
      <c r="E88" s="6">
        <v>3283.41</v>
      </c>
      <c r="F88" t="e">
        <f>VLOOKUP(A88,Plan1!$A$4:$B$190,3,FALSE)</f>
        <v>#REF!</v>
      </c>
    </row>
    <row r="89" spans="1:6" x14ac:dyDescent="0.25">
      <c r="A89" s="7" t="s">
        <v>120</v>
      </c>
      <c r="B89" s="5" t="s">
        <v>284</v>
      </c>
      <c r="C89" s="4" t="s">
        <v>67</v>
      </c>
      <c r="D89" s="6">
        <v>0</v>
      </c>
      <c r="E89" s="6">
        <v>743</v>
      </c>
      <c r="F89" t="e">
        <f>VLOOKUP(A89,Plan1!$A$4:$B$190,3,FALSE)</f>
        <v>#REF!</v>
      </c>
    </row>
    <row r="90" spans="1:6" x14ac:dyDescent="0.25">
      <c r="A90" s="7" t="s">
        <v>38</v>
      </c>
      <c r="B90" s="5" t="s">
        <v>283</v>
      </c>
      <c r="C90" s="4" t="s">
        <v>67</v>
      </c>
      <c r="D90" s="6">
        <v>300.60000000000002</v>
      </c>
      <c r="E90" s="6">
        <v>300.60000000000002</v>
      </c>
      <c r="F90" t="e">
        <f>VLOOKUP(A90,Plan1!$A$4:$B$190,3,FALSE)</f>
        <v>#REF!</v>
      </c>
    </row>
    <row r="91" spans="1:6" x14ac:dyDescent="0.25">
      <c r="A91" s="7" t="s">
        <v>119</v>
      </c>
      <c r="B91" s="5" t="s">
        <v>282</v>
      </c>
      <c r="C91" s="4" t="s">
        <v>67</v>
      </c>
      <c r="D91" s="6">
        <v>0</v>
      </c>
      <c r="E91" s="6">
        <v>453.6</v>
      </c>
      <c r="F91" t="e">
        <f>VLOOKUP(A91,Plan1!$A$4:$B$190,3,FALSE)</f>
        <v>#REF!</v>
      </c>
    </row>
    <row r="92" spans="1:6" x14ac:dyDescent="0.25">
      <c r="A92" s="7" t="s">
        <v>55</v>
      </c>
      <c r="B92" s="5" t="s">
        <v>281</v>
      </c>
      <c r="C92" s="4" t="s">
        <v>67</v>
      </c>
      <c r="D92" s="6">
        <v>389.64</v>
      </c>
      <c r="E92" s="6">
        <v>0</v>
      </c>
      <c r="F92" t="e">
        <f>VLOOKUP(A92,Plan1!$A$4:$B$190,3,FALSE)</f>
        <v>#REF!</v>
      </c>
    </row>
    <row r="93" spans="1:6" x14ac:dyDescent="0.25">
      <c r="A93" s="7" t="s">
        <v>118</v>
      </c>
      <c r="B93" s="5" t="s">
        <v>280</v>
      </c>
      <c r="C93" s="4" t="s">
        <v>67</v>
      </c>
      <c r="D93" s="6">
        <v>468.6</v>
      </c>
      <c r="E93" s="6">
        <v>0</v>
      </c>
      <c r="F93" t="e">
        <f>VLOOKUP(A93,Plan1!$A$4:$B$190,3,FALSE)</f>
        <v>#REF!</v>
      </c>
    </row>
    <row r="94" spans="1:6" x14ac:dyDescent="0.25">
      <c r="A94" s="7" t="s">
        <v>117</v>
      </c>
      <c r="B94" s="5" t="s">
        <v>279</v>
      </c>
      <c r="C94" s="4" t="s">
        <v>67</v>
      </c>
      <c r="D94" s="6">
        <v>389.64</v>
      </c>
      <c r="E94" s="6">
        <v>0</v>
      </c>
      <c r="F94" t="e">
        <f>VLOOKUP(A94,Plan1!$A$4:$B$190,3,FALSE)</f>
        <v>#REF!</v>
      </c>
    </row>
    <row r="95" spans="1:6" x14ac:dyDescent="0.25">
      <c r="A95" s="7" t="s">
        <v>135</v>
      </c>
      <c r="B95" s="5" t="s">
        <v>206</v>
      </c>
      <c r="C95" s="4" t="s">
        <v>67</v>
      </c>
      <c r="D95" s="6">
        <v>282.08</v>
      </c>
      <c r="E95" s="6">
        <v>282.08999999999997</v>
      </c>
      <c r="F95" t="e">
        <f>VLOOKUP(A95,Plan1!$A$4:$B$190,3,FALSE)</f>
        <v>#REF!</v>
      </c>
    </row>
    <row r="96" spans="1:6" x14ac:dyDescent="0.25">
      <c r="A96" s="7" t="s">
        <v>134</v>
      </c>
      <c r="B96" s="5" t="s">
        <v>190</v>
      </c>
      <c r="C96" s="4" t="s">
        <v>67</v>
      </c>
      <c r="D96" s="6">
        <v>0</v>
      </c>
      <c r="E96" s="6">
        <v>619.16999999999996</v>
      </c>
      <c r="F96" t="e">
        <f>VLOOKUP(A96,Plan1!$A$4:$B$190,3,FALSE)</f>
        <v>#REF!</v>
      </c>
    </row>
    <row r="97" spans="1:6" x14ac:dyDescent="0.25">
      <c r="A97" s="7" t="s">
        <v>133</v>
      </c>
      <c r="B97" s="5" t="s">
        <v>226</v>
      </c>
      <c r="C97" s="4" t="s">
        <v>67</v>
      </c>
      <c r="D97" s="6">
        <v>0</v>
      </c>
      <c r="E97" s="6">
        <v>774.35</v>
      </c>
      <c r="F97" t="e">
        <f>VLOOKUP(A97,Plan1!$A$4:$B$190,3,FALSE)</f>
        <v>#REF!</v>
      </c>
    </row>
    <row r="98" spans="1:6" x14ac:dyDescent="0.25">
      <c r="A98" s="7" t="s">
        <v>132</v>
      </c>
      <c r="B98" s="5" t="s">
        <v>227</v>
      </c>
      <c r="C98" s="4" t="s">
        <v>67</v>
      </c>
      <c r="D98" s="6">
        <v>0</v>
      </c>
      <c r="E98" s="6">
        <v>650.66</v>
      </c>
      <c r="F98" t="e">
        <f>VLOOKUP(A98,Plan1!$A$4:$B$190,3,FALSE)</f>
        <v>#REF!</v>
      </c>
    </row>
    <row r="99" spans="1:6" x14ac:dyDescent="0.25">
      <c r="A99" s="7" t="s">
        <v>131</v>
      </c>
      <c r="B99" s="5" t="s">
        <v>173</v>
      </c>
      <c r="C99" s="4" t="s">
        <v>67</v>
      </c>
      <c r="D99" s="6">
        <v>415.57</v>
      </c>
      <c r="E99" s="6">
        <v>415.58</v>
      </c>
      <c r="F99" t="e">
        <f>VLOOKUP(A99,Plan1!$A$4:$B$190,3,FALSE)</f>
        <v>#REF!</v>
      </c>
    </row>
    <row r="100" spans="1:6" x14ac:dyDescent="0.25">
      <c r="A100" s="7" t="s">
        <v>30</v>
      </c>
      <c r="B100" s="5" t="s">
        <v>278</v>
      </c>
      <c r="C100" s="4" t="s">
        <v>67</v>
      </c>
      <c r="D100" s="6">
        <v>587.51</v>
      </c>
      <c r="E100" s="6">
        <v>587.52</v>
      </c>
      <c r="F100" t="e">
        <f>VLOOKUP(A100,Plan1!$A$4:$B$190,3,FALSE)</f>
        <v>#REF!</v>
      </c>
    </row>
    <row r="101" spans="1:6" x14ac:dyDescent="0.25">
      <c r="A101" s="7" t="s">
        <v>130</v>
      </c>
      <c r="B101" s="5" t="s">
        <v>207</v>
      </c>
      <c r="C101" s="4" t="s">
        <v>67</v>
      </c>
      <c r="D101" s="6">
        <v>0</v>
      </c>
      <c r="E101" s="6">
        <v>774.35</v>
      </c>
      <c r="F101" t="e">
        <f>VLOOKUP(A101,Plan1!$A$4:$B$190,3,FALSE)</f>
        <v>#REF!</v>
      </c>
    </row>
    <row r="102" spans="1:6" x14ac:dyDescent="0.25">
      <c r="A102" s="7" t="s">
        <v>129</v>
      </c>
      <c r="B102" s="5" t="s">
        <v>191</v>
      </c>
      <c r="C102" s="4" t="s">
        <v>67</v>
      </c>
      <c r="D102" s="6">
        <v>0</v>
      </c>
      <c r="E102" s="6">
        <v>650.66</v>
      </c>
      <c r="F102" t="e">
        <f>VLOOKUP(A102,Plan1!$A$4:$B$190,3,FALSE)</f>
        <v>#REF!</v>
      </c>
    </row>
    <row r="103" spans="1:6" x14ac:dyDescent="0.25">
      <c r="A103" s="7" t="s">
        <v>128</v>
      </c>
      <c r="B103" s="5" t="s">
        <v>277</v>
      </c>
      <c r="C103" s="4" t="s">
        <v>67</v>
      </c>
      <c r="D103" s="6">
        <v>846.19</v>
      </c>
      <c r="E103" s="6">
        <v>846.19</v>
      </c>
      <c r="F103" t="e">
        <f>VLOOKUP(A103,Plan1!$A$4:$B$190,3,FALSE)</f>
        <v>#REF!</v>
      </c>
    </row>
    <row r="104" spans="1:6" x14ac:dyDescent="0.25">
      <c r="A104" s="7" t="s">
        <v>127</v>
      </c>
      <c r="B104" s="5" t="s">
        <v>208</v>
      </c>
      <c r="C104" s="4" t="s">
        <v>67</v>
      </c>
      <c r="D104" s="6">
        <v>22.93</v>
      </c>
      <c r="E104" s="6">
        <v>0</v>
      </c>
      <c r="F104" t="e">
        <f>VLOOKUP(A104,Plan1!$A$4:$B$190,3,FALSE)</f>
        <v>#REF!</v>
      </c>
    </row>
    <row r="105" spans="1:6" x14ac:dyDescent="0.25">
      <c r="A105" s="7" t="s">
        <v>126</v>
      </c>
      <c r="B105" s="5" t="s">
        <v>276</v>
      </c>
      <c r="C105" s="4" t="s">
        <v>67</v>
      </c>
      <c r="D105" s="6">
        <v>0</v>
      </c>
      <c r="E105" s="6">
        <v>619.16999999999996</v>
      </c>
      <c r="F105" t="e">
        <f>VLOOKUP(A105,Plan1!$A$4:$B$190,3,FALSE)</f>
        <v>#REF!</v>
      </c>
    </row>
    <row r="106" spans="1:6" x14ac:dyDescent="0.25">
      <c r="A106" s="7" t="s">
        <v>35</v>
      </c>
      <c r="B106" s="5" t="s">
        <v>275</v>
      </c>
      <c r="C106" s="4" t="s">
        <v>67</v>
      </c>
      <c r="D106" s="6">
        <v>0</v>
      </c>
      <c r="E106" s="6">
        <v>587.51</v>
      </c>
      <c r="F106" t="e">
        <f>VLOOKUP(A106,Plan1!$A$4:$B$190,3,FALSE)</f>
        <v>#REF!</v>
      </c>
    </row>
    <row r="107" spans="1:6" x14ac:dyDescent="0.25">
      <c r="A107" s="7" t="s">
        <v>125</v>
      </c>
      <c r="B107" s="5" t="s">
        <v>228</v>
      </c>
      <c r="C107" s="4" t="s">
        <v>67</v>
      </c>
      <c r="D107" s="6">
        <v>0</v>
      </c>
      <c r="E107" s="6">
        <v>730.42</v>
      </c>
      <c r="F107" t="e">
        <f>VLOOKUP(A107,Plan1!$A$4:$B$190,3,FALSE)</f>
        <v>#REF!</v>
      </c>
    </row>
    <row r="108" spans="1:6" x14ac:dyDescent="0.25">
      <c r="A108" s="7" t="s">
        <v>124</v>
      </c>
      <c r="B108" s="5" t="s">
        <v>274</v>
      </c>
      <c r="C108" s="4" t="s">
        <v>67</v>
      </c>
      <c r="D108" s="6">
        <v>0</v>
      </c>
      <c r="E108" s="6">
        <v>965.45</v>
      </c>
      <c r="F108" t="e">
        <f>VLOOKUP(A108,Plan1!$A$4:$B$190,3,FALSE)</f>
        <v>#REF!</v>
      </c>
    </row>
    <row r="109" spans="1:6" x14ac:dyDescent="0.25">
      <c r="A109" s="7" t="s">
        <v>31</v>
      </c>
      <c r="B109" s="5" t="s">
        <v>229</v>
      </c>
      <c r="C109" s="4" t="s">
        <v>67</v>
      </c>
      <c r="D109" s="6">
        <v>116.42</v>
      </c>
      <c r="E109" s="6">
        <v>0</v>
      </c>
      <c r="F109" t="e">
        <f>VLOOKUP(A109,Plan1!$A$4:$B$190,3,FALSE)</f>
        <v>#REF!</v>
      </c>
    </row>
    <row r="110" spans="1:6" x14ac:dyDescent="0.25">
      <c r="A110" s="7" t="s">
        <v>26</v>
      </c>
      <c r="B110" s="5" t="s">
        <v>230</v>
      </c>
      <c r="C110" s="4" t="s">
        <v>67</v>
      </c>
      <c r="D110" s="6">
        <v>449.44</v>
      </c>
      <c r="E110" s="6">
        <v>449.44</v>
      </c>
      <c r="F110" t="e">
        <f>VLOOKUP(A110,Plan1!$A$4:$B$190,3,FALSE)</f>
        <v>#REF!</v>
      </c>
    </row>
    <row r="111" spans="1:6" x14ac:dyDescent="0.25">
      <c r="A111" s="7" t="s">
        <v>123</v>
      </c>
      <c r="B111" s="5" t="s">
        <v>192</v>
      </c>
      <c r="C111" s="4" t="s">
        <v>67</v>
      </c>
      <c r="D111" s="6">
        <v>453.6</v>
      </c>
      <c r="E111" s="6">
        <v>453.61</v>
      </c>
      <c r="F111" t="e">
        <f>VLOOKUP(A111,Plan1!$A$4:$B$190,3,FALSE)</f>
        <v>#REF!</v>
      </c>
    </row>
    <row r="112" spans="1:6" x14ac:dyDescent="0.25">
      <c r="A112" s="7" t="s">
        <v>165</v>
      </c>
      <c r="B112" s="5" t="s">
        <v>273</v>
      </c>
      <c r="C112" s="4" t="s">
        <v>67</v>
      </c>
      <c r="D112" s="6">
        <v>180.45</v>
      </c>
      <c r="E112" s="6">
        <v>249.85</v>
      </c>
      <c r="F112" t="e">
        <f>VLOOKUP(A112,Plan1!$A$4:$B$190,3,FALSE)</f>
        <v>#REF!</v>
      </c>
    </row>
    <row r="113" spans="1:6" x14ac:dyDescent="0.25">
      <c r="A113" s="7" t="s">
        <v>164</v>
      </c>
      <c r="B113" s="5" t="s">
        <v>272</v>
      </c>
      <c r="C113" s="4" t="s">
        <v>67</v>
      </c>
      <c r="D113" s="6">
        <v>78.75</v>
      </c>
      <c r="E113" s="6">
        <v>0</v>
      </c>
      <c r="F113" t="e">
        <f>VLOOKUP(A113,Plan1!$A$4:$B$190,3,FALSE)</f>
        <v>#REF!</v>
      </c>
    </row>
    <row r="114" spans="1:6" x14ac:dyDescent="0.25">
      <c r="A114" s="7" t="s">
        <v>169</v>
      </c>
      <c r="B114" s="5" t="s">
        <v>170</v>
      </c>
      <c r="C114" s="4" t="s">
        <v>67</v>
      </c>
      <c r="D114" s="6">
        <v>19.14</v>
      </c>
      <c r="E114" s="6">
        <v>0</v>
      </c>
      <c r="F114" t="e">
        <f>VLOOKUP(A114,Plan1!$A$4:$B$190,3,FALSE)</f>
        <v>#REF!</v>
      </c>
    </row>
    <row r="115" spans="1:6" x14ac:dyDescent="0.25">
      <c r="A115" s="7" t="s">
        <v>163</v>
      </c>
      <c r="B115" s="5" t="s">
        <v>271</v>
      </c>
      <c r="C115" s="4" t="s">
        <v>67</v>
      </c>
      <c r="D115" s="6">
        <v>587.51</v>
      </c>
      <c r="E115" s="6">
        <v>587.51</v>
      </c>
      <c r="F115" t="e">
        <f>VLOOKUP(A115,Plan1!$A$4:$B$190,3,FALSE)</f>
        <v>#REF!</v>
      </c>
    </row>
    <row r="116" spans="1:6" x14ac:dyDescent="0.25">
      <c r="A116" s="7" t="s">
        <v>162</v>
      </c>
      <c r="B116" s="5" t="s">
        <v>209</v>
      </c>
      <c r="C116" s="4" t="s">
        <v>67</v>
      </c>
      <c r="D116" s="6">
        <v>453.41</v>
      </c>
      <c r="E116" s="6">
        <v>453.41</v>
      </c>
      <c r="F116" t="e">
        <f>VLOOKUP(A116,Plan1!$A$4:$B$190,3,FALSE)</f>
        <v>#N/A</v>
      </c>
    </row>
    <row r="117" spans="1:6" x14ac:dyDescent="0.25">
      <c r="A117" s="7" t="s">
        <v>161</v>
      </c>
      <c r="B117" s="5" t="s">
        <v>270</v>
      </c>
      <c r="C117" s="4" t="s">
        <v>67</v>
      </c>
      <c r="D117" s="6">
        <v>19.14</v>
      </c>
      <c r="E117" s="6">
        <v>0</v>
      </c>
      <c r="F117" t="e">
        <f>VLOOKUP(A117,Plan1!$A$4:$B$190,3,FALSE)</f>
        <v>#N/A</v>
      </c>
    </row>
    <row r="118" spans="1:6" x14ac:dyDescent="0.25">
      <c r="A118" s="7" t="s">
        <v>160</v>
      </c>
      <c r="B118" s="5" t="s">
        <v>269</v>
      </c>
      <c r="C118" s="4" t="s">
        <v>67</v>
      </c>
      <c r="D118" s="6">
        <v>259.2</v>
      </c>
      <c r="E118" s="6">
        <v>0</v>
      </c>
      <c r="F118" t="e">
        <f>VLOOKUP(A118,Plan1!$A$4:$B$190,3,FALSE)</f>
        <v>#REF!</v>
      </c>
    </row>
    <row r="119" spans="1:6" x14ac:dyDescent="0.25">
      <c r="A119" s="7" t="s">
        <v>28</v>
      </c>
      <c r="B119" s="5" t="s">
        <v>268</v>
      </c>
      <c r="C119" s="4" t="s">
        <v>67</v>
      </c>
      <c r="D119" s="6">
        <v>82.28</v>
      </c>
      <c r="E119" s="6">
        <v>0</v>
      </c>
      <c r="F119" t="e">
        <f>VLOOKUP(A119,Plan1!$A$4:$B$190,3,FALSE)</f>
        <v>#REF!</v>
      </c>
    </row>
    <row r="120" spans="1:6" x14ac:dyDescent="0.25">
      <c r="A120" s="7" t="s">
        <v>45</v>
      </c>
      <c r="B120" s="5" t="s">
        <v>267</v>
      </c>
      <c r="C120" s="4" t="s">
        <v>67</v>
      </c>
      <c r="D120" s="6">
        <v>531.6</v>
      </c>
      <c r="E120" s="6">
        <v>531.6</v>
      </c>
      <c r="F120" t="e">
        <f>VLOOKUP(A120,Plan1!$A$4:$B$190,3,FALSE)</f>
        <v>#REF!</v>
      </c>
    </row>
    <row r="121" spans="1:6" x14ac:dyDescent="0.25">
      <c r="A121" s="7" t="s">
        <v>46</v>
      </c>
      <c r="B121" s="5" t="s">
        <v>266</v>
      </c>
      <c r="C121" s="4" t="s">
        <v>67</v>
      </c>
      <c r="D121" s="6">
        <v>483.6</v>
      </c>
      <c r="E121" s="6">
        <v>483.6</v>
      </c>
      <c r="F121" t="e">
        <f>VLOOKUP(A121,Plan1!$A$4:$B$190,3,FALSE)</f>
        <v>#REF!</v>
      </c>
    </row>
    <row r="122" spans="1:6" x14ac:dyDescent="0.25">
      <c r="A122" s="7" t="s">
        <v>159</v>
      </c>
      <c r="B122" s="5" t="s">
        <v>265</v>
      </c>
      <c r="C122" s="4" t="s">
        <v>67</v>
      </c>
      <c r="D122" s="6">
        <v>651.6</v>
      </c>
      <c r="E122" s="6">
        <v>651.6</v>
      </c>
      <c r="F122" t="e">
        <f>VLOOKUP(A122,Plan1!$A$4:$B$190,3,FALSE)</f>
        <v>#REF!</v>
      </c>
    </row>
    <row r="123" spans="1:6" x14ac:dyDescent="0.25">
      <c r="A123" s="7" t="s">
        <v>158</v>
      </c>
      <c r="B123" s="5" t="s">
        <v>193</v>
      </c>
      <c r="C123" s="4" t="s">
        <v>67</v>
      </c>
      <c r="D123" s="6">
        <v>45</v>
      </c>
      <c r="E123" s="6">
        <v>0</v>
      </c>
      <c r="F123" t="e">
        <f>VLOOKUP(A123,Plan1!$A$4:$B$190,3,FALSE)</f>
        <v>#REF!</v>
      </c>
    </row>
    <row r="124" spans="1:6" x14ac:dyDescent="0.25">
      <c r="A124" s="7" t="s">
        <v>157</v>
      </c>
      <c r="B124" s="5" t="s">
        <v>194</v>
      </c>
      <c r="C124" s="4" t="s">
        <v>67</v>
      </c>
      <c r="D124" s="6">
        <v>0</v>
      </c>
      <c r="E124" s="6">
        <v>873.61</v>
      </c>
      <c r="F124" t="e">
        <f>VLOOKUP(A124,Plan1!$A$4:$B$190,3,FALSE)</f>
        <v>#REF!</v>
      </c>
    </row>
    <row r="125" spans="1:6" x14ac:dyDescent="0.25">
      <c r="A125" s="7" t="s">
        <v>156</v>
      </c>
      <c r="B125" s="5" t="s">
        <v>231</v>
      </c>
      <c r="C125" s="4" t="s">
        <v>67</v>
      </c>
      <c r="D125" s="6">
        <v>902.95</v>
      </c>
      <c r="E125" s="6">
        <v>1083.55</v>
      </c>
      <c r="F125" t="e">
        <f>VLOOKUP(A125,Plan1!$A$4:$B$190,3,FALSE)</f>
        <v>#REF!</v>
      </c>
    </row>
    <row r="126" spans="1:6" x14ac:dyDescent="0.25">
      <c r="A126" s="7" t="s">
        <v>155</v>
      </c>
      <c r="B126" s="5" t="s">
        <v>232</v>
      </c>
      <c r="C126" s="4" t="s">
        <v>67</v>
      </c>
      <c r="D126" s="6">
        <v>1112.83</v>
      </c>
      <c r="E126" s="6">
        <v>1112.83</v>
      </c>
      <c r="F126" t="e">
        <f>VLOOKUP(A126,Plan1!$A$4:$B$190,3,FALSE)</f>
        <v>#REF!</v>
      </c>
    </row>
    <row r="127" spans="1:6" x14ac:dyDescent="0.25">
      <c r="A127" s="7" t="s">
        <v>154</v>
      </c>
      <c r="B127" s="5" t="s">
        <v>264</v>
      </c>
      <c r="C127" s="4" t="s">
        <v>67</v>
      </c>
      <c r="D127" s="6">
        <v>8.24</v>
      </c>
      <c r="E127" s="6">
        <v>0</v>
      </c>
      <c r="F127" t="e">
        <f>VLOOKUP(A127,Plan1!$A$4:$B$190,3,FALSE)</f>
        <v>#REF!</v>
      </c>
    </row>
    <row r="128" spans="1:6" x14ac:dyDescent="0.25">
      <c r="A128" s="7" t="s">
        <v>153</v>
      </c>
      <c r="B128" s="5" t="s">
        <v>210</v>
      </c>
      <c r="C128" s="4" t="s">
        <v>67</v>
      </c>
      <c r="D128" s="6">
        <v>297.45999999999998</v>
      </c>
      <c r="E128" s="6">
        <v>0</v>
      </c>
      <c r="F128" t="e">
        <f>VLOOKUP(A128,Plan1!$A$4:$B$190,3,FALSE)</f>
        <v>#REF!</v>
      </c>
    </row>
    <row r="129" spans="1:6" x14ac:dyDescent="0.25">
      <c r="A129" s="7" t="s">
        <v>152</v>
      </c>
      <c r="B129" s="5" t="s">
        <v>263</v>
      </c>
      <c r="C129" s="4" t="s">
        <v>67</v>
      </c>
      <c r="D129" s="6">
        <v>0</v>
      </c>
      <c r="E129" s="6">
        <v>619.16</v>
      </c>
      <c r="F129" t="e">
        <f>VLOOKUP(A129,Plan1!$A$4:$B$190,3,FALSE)</f>
        <v>#REF!</v>
      </c>
    </row>
    <row r="130" spans="1:6" x14ac:dyDescent="0.25">
      <c r="A130" s="7" t="s">
        <v>151</v>
      </c>
      <c r="B130" s="5" t="s">
        <v>233</v>
      </c>
      <c r="C130" s="4" t="s">
        <v>67</v>
      </c>
      <c r="D130" s="6">
        <v>45</v>
      </c>
      <c r="E130" s="6">
        <v>0</v>
      </c>
      <c r="F130" t="e">
        <f>VLOOKUP(A130,Plan1!$A$4:$B$190,3,FALSE)</f>
        <v>#REF!</v>
      </c>
    </row>
    <row r="131" spans="1:6" x14ac:dyDescent="0.25">
      <c r="A131" s="7" t="s">
        <v>150</v>
      </c>
      <c r="B131" s="5" t="s">
        <v>262</v>
      </c>
      <c r="C131" s="4" t="s">
        <v>67</v>
      </c>
      <c r="D131" s="6">
        <v>82.28</v>
      </c>
      <c r="E131" s="6">
        <v>0</v>
      </c>
      <c r="F131" t="e">
        <f>VLOOKUP(A131,Plan1!$A$4:$B$190,3,FALSE)</f>
        <v>#REF!</v>
      </c>
    </row>
    <row r="132" spans="1:6" x14ac:dyDescent="0.25">
      <c r="A132" s="7" t="s">
        <v>149</v>
      </c>
      <c r="B132" s="5" t="s">
        <v>261</v>
      </c>
      <c r="C132" s="4" t="s">
        <v>67</v>
      </c>
      <c r="D132" s="6">
        <v>172.27</v>
      </c>
      <c r="E132" s="6">
        <v>172.27</v>
      </c>
      <c r="F132" t="e">
        <f>VLOOKUP(A132,Plan1!$A$4:$B$190,3,FALSE)</f>
        <v>#REF!</v>
      </c>
    </row>
    <row r="133" spans="1:6" x14ac:dyDescent="0.25">
      <c r="A133" s="7" t="s">
        <v>148</v>
      </c>
      <c r="B133" s="5" t="s">
        <v>260</v>
      </c>
      <c r="C133" s="4" t="s">
        <v>67</v>
      </c>
      <c r="D133" s="6">
        <v>436.44</v>
      </c>
      <c r="E133" s="6">
        <v>436.44</v>
      </c>
      <c r="F133" t="e">
        <f>VLOOKUP(A133,Plan1!$A$4:$B$190,3,FALSE)</f>
        <v>#REF!</v>
      </c>
    </row>
    <row r="134" spans="1:6" x14ac:dyDescent="0.25">
      <c r="A134" s="7" t="s">
        <v>147</v>
      </c>
      <c r="B134" s="5" t="s">
        <v>259</v>
      </c>
      <c r="C134" s="4" t="s">
        <v>67</v>
      </c>
      <c r="D134" s="6">
        <v>0</v>
      </c>
      <c r="E134" s="6">
        <v>794.89</v>
      </c>
      <c r="F134" t="e">
        <f>VLOOKUP(A134,Plan1!$A$4:$B$190,3,FALSE)</f>
        <v>#REF!</v>
      </c>
    </row>
    <row r="135" spans="1:6" x14ac:dyDescent="0.25">
      <c r="A135" s="7" t="s">
        <v>146</v>
      </c>
      <c r="B135" s="5" t="s">
        <v>258</v>
      </c>
      <c r="C135" s="4" t="s">
        <v>67</v>
      </c>
      <c r="D135" s="6">
        <v>335.72</v>
      </c>
      <c r="E135" s="6">
        <v>0</v>
      </c>
      <c r="F135" t="e">
        <f>VLOOKUP(A135,Plan1!$A$4:$B$190,3,FALSE)</f>
        <v>#REF!</v>
      </c>
    </row>
    <row r="136" spans="1:6" x14ac:dyDescent="0.25">
      <c r="A136" s="7" t="s">
        <v>145</v>
      </c>
      <c r="B136" s="5" t="s">
        <v>257</v>
      </c>
      <c r="C136" s="4" t="s">
        <v>67</v>
      </c>
      <c r="D136" s="6">
        <v>25</v>
      </c>
      <c r="E136" s="6">
        <v>0</v>
      </c>
      <c r="F136" t="e">
        <f>VLOOKUP(A136,Plan1!$A$4:$B$190,3,FALSE)</f>
        <v>#REF!</v>
      </c>
    </row>
    <row r="137" spans="1:6" x14ac:dyDescent="0.25">
      <c r="A137" s="7" t="s">
        <v>144</v>
      </c>
      <c r="B137" s="5" t="s">
        <v>256</v>
      </c>
      <c r="C137" s="4" t="s">
        <v>67</v>
      </c>
      <c r="D137" s="6">
        <v>45</v>
      </c>
      <c r="E137" s="6">
        <v>0</v>
      </c>
      <c r="F137" t="e">
        <f>VLOOKUP(A137,Plan1!$A$4:$B$190,3,FALSE)</f>
        <v>#REF!</v>
      </c>
    </row>
    <row r="138" spans="1:6" x14ac:dyDescent="0.25">
      <c r="A138" s="7" t="s">
        <v>143</v>
      </c>
      <c r="B138" s="5" t="s">
        <v>234</v>
      </c>
      <c r="C138" s="4" t="s">
        <v>67</v>
      </c>
      <c r="D138" s="6">
        <v>544.88</v>
      </c>
      <c r="E138" s="6">
        <v>0</v>
      </c>
      <c r="F138" t="e">
        <f>VLOOKUP(A138,Plan1!$A$4:$B$190,3,FALSE)</f>
        <v>#REF!</v>
      </c>
    </row>
    <row r="139" spans="1:6" x14ac:dyDescent="0.25">
      <c r="A139" s="7" t="s">
        <v>142</v>
      </c>
      <c r="B139" s="5" t="s">
        <v>255</v>
      </c>
      <c r="C139" s="4" t="s">
        <v>67</v>
      </c>
      <c r="D139" s="6">
        <v>82.28</v>
      </c>
      <c r="E139" s="6">
        <v>0</v>
      </c>
      <c r="F139" t="e">
        <f>VLOOKUP(A139,Plan1!$A$4:$B$190,3,FALSE)</f>
        <v>#REF!</v>
      </c>
    </row>
    <row r="140" spans="1:6" x14ac:dyDescent="0.25">
      <c r="A140" s="7" t="s">
        <v>141</v>
      </c>
      <c r="B140" s="5" t="s">
        <v>254</v>
      </c>
      <c r="C140" s="4" t="s">
        <v>67</v>
      </c>
      <c r="D140" s="6">
        <v>164.08</v>
      </c>
      <c r="E140" s="6">
        <v>0</v>
      </c>
      <c r="F140" t="e">
        <f>VLOOKUP(A140,Plan1!$A$4:$B$190,3,FALSE)</f>
        <v>#REF!</v>
      </c>
    </row>
    <row r="141" spans="1:6" x14ac:dyDescent="0.25">
      <c r="A141" s="7" t="s">
        <v>140</v>
      </c>
      <c r="B141" s="5" t="s">
        <v>174</v>
      </c>
      <c r="C141" s="4" t="s">
        <v>67</v>
      </c>
      <c r="D141" s="6">
        <v>0</v>
      </c>
      <c r="E141" s="6">
        <v>965.45</v>
      </c>
      <c r="F141" t="e">
        <f>VLOOKUP(A141,Plan1!$A$4:$B$190,3,FALSE)</f>
        <v>#REF!</v>
      </c>
    </row>
    <row r="142" spans="1:6" x14ac:dyDescent="0.25">
      <c r="A142" s="7" t="s">
        <v>139</v>
      </c>
      <c r="B142" s="5" t="s">
        <v>253</v>
      </c>
      <c r="C142" s="4" t="s">
        <v>67</v>
      </c>
      <c r="D142" s="6">
        <v>898.35</v>
      </c>
      <c r="E142" s="6">
        <v>898.35</v>
      </c>
      <c r="F142" t="e">
        <f>VLOOKUP(A142,Plan1!$A$4:$B$190,3,FALSE)</f>
        <v>#REF!</v>
      </c>
    </row>
    <row r="143" spans="1:6" x14ac:dyDescent="0.25">
      <c r="A143" s="7" t="s">
        <v>138</v>
      </c>
      <c r="B143" s="5" t="s">
        <v>252</v>
      </c>
      <c r="C143" s="4" t="s">
        <v>67</v>
      </c>
      <c r="D143" s="6">
        <v>0</v>
      </c>
      <c r="E143" s="6">
        <v>1236.75</v>
      </c>
      <c r="F143" t="e">
        <f>VLOOKUP(A143,Plan1!$A$4:$B$190,3,FALSE)</f>
        <v>#REF!</v>
      </c>
    </row>
    <row r="144" spans="1:6" x14ac:dyDescent="0.25">
      <c r="A144" s="7" t="s">
        <v>29</v>
      </c>
      <c r="B144" s="5" t="s">
        <v>211</v>
      </c>
      <c r="C144" s="4" t="s">
        <v>67</v>
      </c>
      <c r="D144" s="6">
        <v>209.55</v>
      </c>
      <c r="E144" s="6">
        <v>0</v>
      </c>
      <c r="F144" t="e">
        <f>VLOOKUP(A144,Plan1!$A$4:$B$190,3,FALSE)</f>
        <v>#REF!</v>
      </c>
    </row>
    <row r="145" spans="1:6" x14ac:dyDescent="0.25">
      <c r="A145" s="7" t="s">
        <v>44</v>
      </c>
      <c r="B145" s="5" t="s">
        <v>251</v>
      </c>
      <c r="C145" s="4" t="s">
        <v>67</v>
      </c>
      <c r="D145" s="6">
        <v>771.6</v>
      </c>
      <c r="E145" s="6">
        <v>771.6</v>
      </c>
      <c r="F145" t="e">
        <f>VLOOKUP(A145,Plan1!$A$4:$B$190,3,FALSE)</f>
        <v>#REF!</v>
      </c>
    </row>
    <row r="146" spans="1:6" x14ac:dyDescent="0.25">
      <c r="A146" s="7" t="s">
        <v>47</v>
      </c>
      <c r="B146" s="5" t="s">
        <v>250</v>
      </c>
      <c r="C146" s="4" t="s">
        <v>67</v>
      </c>
      <c r="D146" s="6">
        <v>0</v>
      </c>
      <c r="E146" s="6">
        <v>895.16</v>
      </c>
      <c r="F146" t="e">
        <f>VLOOKUP(A146,Plan1!$A$4:$B$190,3,FALSE)</f>
        <v>#REF!</v>
      </c>
    </row>
    <row r="147" spans="1:6" x14ac:dyDescent="0.25">
      <c r="A147" s="7" t="s">
        <v>137</v>
      </c>
      <c r="B147" s="5" t="s">
        <v>249</v>
      </c>
      <c r="C147" s="4" t="s">
        <v>67</v>
      </c>
      <c r="D147" s="6">
        <v>172.12</v>
      </c>
      <c r="E147" s="6">
        <v>172.12</v>
      </c>
      <c r="F147" t="e">
        <f>VLOOKUP(A147,Plan1!$A$4:$B$190,3,FALSE)</f>
        <v>#REF!</v>
      </c>
    </row>
    <row r="148" spans="1:6" x14ac:dyDescent="0.25">
      <c r="A148" s="7" t="s">
        <v>136</v>
      </c>
      <c r="B148" s="5" t="s">
        <v>248</v>
      </c>
      <c r="C148" s="4" t="s">
        <v>67</v>
      </c>
      <c r="D148" s="6">
        <v>292.72000000000003</v>
      </c>
      <c r="E148" s="6">
        <v>372.72</v>
      </c>
      <c r="F148" t="e">
        <f>VLOOKUP(A148,Plan1!$A$4:$B$190,3,FALSE)</f>
        <v>#REF!</v>
      </c>
    </row>
    <row r="149" spans="1:6" x14ac:dyDescent="0.25">
      <c r="A149" s="7" t="s">
        <v>167</v>
      </c>
      <c r="B149" s="5" t="s">
        <v>247</v>
      </c>
      <c r="C149" s="4" t="s">
        <v>67</v>
      </c>
      <c r="D149" s="6">
        <v>0</v>
      </c>
      <c r="E149" s="6">
        <v>84</v>
      </c>
      <c r="F149" t="e">
        <f>VLOOKUP(A149,Plan1!$A$4:$B$190,3,FALSE)</f>
        <v>#REF!</v>
      </c>
    </row>
    <row r="150" spans="1:6" x14ac:dyDescent="0.25">
      <c r="A150" s="7" t="s">
        <v>166</v>
      </c>
      <c r="B150" s="5" t="s">
        <v>235</v>
      </c>
      <c r="C150" s="4" t="s">
        <v>67</v>
      </c>
      <c r="D150" s="6">
        <v>15.15</v>
      </c>
      <c r="E150" s="6">
        <v>15.15</v>
      </c>
      <c r="F150" t="e">
        <f>VLOOKUP(A150,Plan1!$A$4:$B$190,3,FALSE)</f>
        <v>#REF!</v>
      </c>
    </row>
    <row r="151" spans="1:6" x14ac:dyDescent="0.25">
      <c r="A151" s="7" t="s">
        <v>43</v>
      </c>
      <c r="B151" s="5" t="s">
        <v>246</v>
      </c>
      <c r="C151" s="4" t="s">
        <v>69</v>
      </c>
      <c r="D151" s="6">
        <v>2070</v>
      </c>
      <c r="E151" s="6">
        <v>2070</v>
      </c>
      <c r="F151" t="e">
        <f>VLOOKUP(A151,Plan1!$A$4:$B$190,3,FALSE)</f>
        <v>#REF!</v>
      </c>
    </row>
    <row r="152" spans="1:6" x14ac:dyDescent="0.25">
      <c r="A152" s="7" t="s">
        <v>42</v>
      </c>
      <c r="B152" s="5" t="s">
        <v>236</v>
      </c>
      <c r="C152" s="4" t="s">
        <v>69</v>
      </c>
      <c r="D152" s="6">
        <v>1129.3</v>
      </c>
      <c r="E152" s="6">
        <v>1129.3</v>
      </c>
      <c r="F152" t="e">
        <f>VLOOKUP(A152,Plan1!$A$4:$B$190,3,FALSE)</f>
        <v>#REF!</v>
      </c>
    </row>
    <row r="153" spans="1:6" x14ac:dyDescent="0.25">
      <c r="A153" s="7" t="s">
        <v>41</v>
      </c>
      <c r="B153" s="5" t="s">
        <v>237</v>
      </c>
      <c r="C153" s="4" t="s">
        <v>69</v>
      </c>
      <c r="D153" s="6">
        <v>1129.3</v>
      </c>
      <c r="E153" s="6">
        <v>1129.3</v>
      </c>
      <c r="F153" t="e">
        <f>VLOOKUP(A153,Plan1!$A$4:$B$190,3,FALSE)</f>
        <v>#REF!</v>
      </c>
    </row>
    <row r="154" spans="1:6" x14ac:dyDescent="0.25">
      <c r="A154" s="7" t="s">
        <v>40</v>
      </c>
      <c r="B154" s="5" t="s">
        <v>245</v>
      </c>
      <c r="C154" s="4" t="s">
        <v>69</v>
      </c>
      <c r="D154" s="6">
        <v>776.8</v>
      </c>
      <c r="E154" s="6">
        <v>776.8</v>
      </c>
      <c r="F154" t="e">
        <f>VLOOKUP(A154,Plan1!$A$4:$B$190,3,FALSE)</f>
        <v>#REF!</v>
      </c>
    </row>
    <row r="155" spans="1:6" x14ac:dyDescent="0.25">
      <c r="A155" s="7" t="s">
        <v>168</v>
      </c>
      <c r="B155" s="5" t="s">
        <v>238</v>
      </c>
      <c r="C155" s="4" t="s">
        <v>69</v>
      </c>
      <c r="D155" s="6">
        <v>115</v>
      </c>
      <c r="E155" s="6" t="s">
        <v>70</v>
      </c>
      <c r="F155" t="e">
        <f>VLOOKUP(A155,Plan1!$A$4:$B$190,3,FALSE)</f>
        <v>#REF!</v>
      </c>
    </row>
  </sheetData>
  <sortState ref="A2:F155">
    <sortCondition ref="A2:A155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 Maia Portela</dc:creator>
  <cp:lastModifiedBy>Fabricia Serudo Barbosa</cp:lastModifiedBy>
  <dcterms:created xsi:type="dcterms:W3CDTF">2018-03-26T12:34:52Z</dcterms:created>
  <dcterms:modified xsi:type="dcterms:W3CDTF">2018-10-10T14:31:47Z</dcterms:modified>
</cp:coreProperties>
</file>