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840" windowHeight="9660"/>
  </bookViews>
  <sheets>
    <sheet name="1-LACEN" sheetId="1" r:id="rId1"/>
    <sheet name="2-Vigilância Ambiental" sheetId="3" r:id="rId2"/>
    <sheet name="3- Vigilância Epidemiológica" sheetId="4" r:id="rId3"/>
    <sheet name="4- Vigilância Sanitária" sheetId="5" r:id="rId4"/>
    <sheet name="5-Ações Estratégicas da FVS" sheetId="8" r:id="rId5"/>
    <sheet name="Plan1" sheetId="9" r:id="rId6"/>
  </sheets>
  <definedNames>
    <definedName name="_xlnm.Print_Area" localSheetId="0">'1-LACEN'!$A$1:$O$19</definedName>
    <definedName name="_xlnm.Print_Titles" localSheetId="0">'1-LACEN'!$7:$8</definedName>
    <definedName name="_xlnm.Print_Titles" localSheetId="1">'2-Vigilância Ambiental'!$8:$9</definedName>
    <definedName name="_xlnm.Print_Titles" localSheetId="2">'3- Vigilância Epidemiológica'!$7:$8</definedName>
    <definedName name="_xlnm.Print_Titles" localSheetId="3">'4- Vigilância Sanitária'!$7:$8</definedName>
    <definedName name="_xlnm.Print_Titles" localSheetId="4">'5-Ações Estratégicas da FVS'!$8:$9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0" i="8" l="1"/>
  <c r="E19" i="8"/>
  <c r="N20" i="8"/>
  <c r="N19" i="8"/>
  <c r="K20" i="8"/>
  <c r="K19" i="8"/>
  <c r="K80" i="8"/>
  <c r="H86" i="8"/>
  <c r="K98" i="8"/>
  <c r="K97" i="8"/>
  <c r="K96" i="8"/>
  <c r="K95" i="8"/>
  <c r="K94" i="8"/>
  <c r="K93" i="8"/>
  <c r="K92" i="8"/>
  <c r="K86" i="8"/>
  <c r="K83" i="8"/>
  <c r="K21" i="5"/>
  <c r="K19" i="5"/>
  <c r="K18" i="5"/>
  <c r="K17" i="5"/>
  <c r="K15" i="5"/>
  <c r="K14" i="5"/>
  <c r="K13" i="5"/>
  <c r="K10" i="5"/>
  <c r="K9" i="5"/>
  <c r="N14" i="5"/>
  <c r="K30" i="4"/>
  <c r="K31" i="4"/>
  <c r="K34" i="4"/>
  <c r="K36" i="4"/>
  <c r="K22" i="4"/>
  <c r="K23" i="4"/>
  <c r="K26" i="4"/>
  <c r="K28" i="4"/>
  <c r="K29" i="4"/>
  <c r="K18" i="4"/>
  <c r="K19" i="4"/>
  <c r="K20" i="4"/>
  <c r="K21" i="4"/>
  <c r="K17" i="4"/>
  <c r="K15" i="4"/>
  <c r="K16" i="4"/>
  <c r="N19" i="4"/>
  <c r="N18" i="4"/>
  <c r="N17" i="4"/>
  <c r="N16" i="4"/>
  <c r="N15" i="4"/>
  <c r="N14" i="4"/>
  <c r="H16" i="4"/>
  <c r="E16" i="4"/>
  <c r="H15" i="4"/>
  <c r="E15" i="4"/>
  <c r="N57" i="3" l="1"/>
  <c r="N40" i="3"/>
  <c r="M40" i="3"/>
  <c r="L40" i="3"/>
  <c r="N39" i="3"/>
  <c r="M39" i="3"/>
  <c r="L39" i="3"/>
  <c r="M38" i="3"/>
  <c r="N38" i="3" s="1"/>
  <c r="L38" i="3"/>
  <c r="M36" i="3"/>
  <c r="N36" i="3" s="1"/>
  <c r="L36" i="3"/>
  <c r="N35" i="3"/>
  <c r="M32" i="3"/>
  <c r="N32" i="3" s="1"/>
  <c r="L32" i="3"/>
  <c r="N31" i="3"/>
  <c r="N30" i="3"/>
  <c r="M78" i="8"/>
  <c r="M71" i="8"/>
  <c r="M70" i="8"/>
  <c r="M69" i="8"/>
  <c r="M68" i="8"/>
  <c r="M67" i="8"/>
  <c r="M62" i="8"/>
  <c r="M61" i="8"/>
  <c r="M59" i="8"/>
  <c r="M57" i="8"/>
  <c r="M52" i="8"/>
  <c r="M51" i="8"/>
  <c r="M45" i="8"/>
  <c r="M43" i="8"/>
  <c r="M42" i="8"/>
  <c r="M41" i="8"/>
  <c r="M40" i="8"/>
  <c r="M39" i="8"/>
  <c r="M35" i="8"/>
  <c r="M33" i="8"/>
  <c r="M30" i="8"/>
  <c r="M29" i="8"/>
  <c r="M28" i="8"/>
  <c r="M26" i="8"/>
  <c r="M25" i="8"/>
  <c r="M24" i="8"/>
  <c r="M23" i="8"/>
  <c r="M98" i="8"/>
  <c r="N98" i="8" s="1"/>
  <c r="L98" i="8"/>
  <c r="M97" i="8"/>
  <c r="L97" i="8"/>
  <c r="N97" i="8" s="1"/>
  <c r="M96" i="8"/>
  <c r="N96" i="8" s="1"/>
  <c r="L96" i="8"/>
  <c r="M95" i="8"/>
  <c r="L95" i="8"/>
  <c r="M94" i="8"/>
  <c r="L94" i="8"/>
  <c r="M93" i="8"/>
  <c r="L93" i="8"/>
  <c r="M92" i="8"/>
  <c r="L92" i="8"/>
  <c r="M91" i="8"/>
  <c r="L91" i="8"/>
  <c r="M90" i="8"/>
  <c r="N90" i="8" s="1"/>
  <c r="L90" i="8"/>
  <c r="M89" i="8"/>
  <c r="L89" i="8"/>
  <c r="M88" i="8"/>
  <c r="L88" i="8"/>
  <c r="M87" i="8"/>
  <c r="L87" i="8"/>
  <c r="M86" i="8"/>
  <c r="L86" i="8"/>
  <c r="N86" i="8" s="1"/>
  <c r="M85" i="8"/>
  <c r="N85" i="8" s="1"/>
  <c r="L85" i="8"/>
  <c r="M83" i="8"/>
  <c r="L83" i="8"/>
  <c r="N83" i="8" s="1"/>
  <c r="M82" i="8"/>
  <c r="N82" i="8" s="1"/>
  <c r="L82" i="8"/>
  <c r="M81" i="8"/>
  <c r="L81" i="8"/>
  <c r="M80" i="8"/>
  <c r="N80" i="8" s="1"/>
  <c r="L80" i="8"/>
  <c r="M77" i="8"/>
  <c r="L77" i="8"/>
  <c r="N76" i="8"/>
  <c r="M76" i="8"/>
  <c r="L76" i="8"/>
  <c r="M75" i="8"/>
  <c r="L75" i="8"/>
  <c r="M74" i="8"/>
  <c r="N74" i="8" s="1"/>
  <c r="L74" i="8"/>
  <c r="M73" i="8"/>
  <c r="L73" i="8"/>
  <c r="M65" i="8"/>
  <c r="L65" i="8"/>
  <c r="N65" i="8" s="1"/>
  <c r="M64" i="8"/>
  <c r="N64" i="8" s="1"/>
  <c r="L64" i="8"/>
  <c r="M63" i="8"/>
  <c r="L63" i="8"/>
  <c r="M60" i="8"/>
  <c r="N60" i="8" s="1"/>
  <c r="L60" i="8"/>
  <c r="M58" i="8"/>
  <c r="N58" i="8" s="1"/>
  <c r="L58" i="8"/>
  <c r="M56" i="8"/>
  <c r="N56" i="8" s="1"/>
  <c r="L56" i="8"/>
  <c r="M55" i="8"/>
  <c r="L55" i="8"/>
  <c r="N55" i="8" s="1"/>
  <c r="M54" i="8"/>
  <c r="N54" i="8" s="1"/>
  <c r="L54" i="8"/>
  <c r="M53" i="8"/>
  <c r="L53" i="8"/>
  <c r="N53" i="8" s="1"/>
  <c r="M50" i="8"/>
  <c r="N50" i="8" s="1"/>
  <c r="L50" i="8"/>
  <c r="M49" i="8"/>
  <c r="L49" i="8"/>
  <c r="M48" i="8"/>
  <c r="L48" i="8"/>
  <c r="N48" i="8" s="1"/>
  <c r="M47" i="8"/>
  <c r="N47" i="8" s="1"/>
  <c r="L47" i="8"/>
  <c r="M46" i="8"/>
  <c r="L46" i="8"/>
  <c r="M38" i="8"/>
  <c r="N38" i="8" s="1"/>
  <c r="L38" i="8"/>
  <c r="M37" i="8"/>
  <c r="L37" i="8"/>
  <c r="N36" i="8"/>
  <c r="M36" i="8"/>
  <c r="L36" i="8"/>
  <c r="M34" i="8"/>
  <c r="L34" i="8"/>
  <c r="M20" i="8"/>
  <c r="L20" i="8"/>
  <c r="M17" i="8"/>
  <c r="L17" i="8"/>
  <c r="M16" i="8"/>
  <c r="N16" i="8" s="1"/>
  <c r="L16" i="8"/>
  <c r="M15" i="8"/>
  <c r="N15" i="8" s="1"/>
  <c r="L15" i="8"/>
  <c r="M14" i="8"/>
  <c r="N14" i="8" s="1"/>
  <c r="L14" i="8"/>
  <c r="K65" i="8"/>
  <c r="K64" i="8"/>
  <c r="K63" i="8"/>
  <c r="K60" i="8"/>
  <c r="K58" i="8"/>
  <c r="N17" i="8" l="1"/>
  <c r="N34" i="8"/>
  <c r="N49" i="8"/>
  <c r="N73" i="8"/>
  <c r="N75" i="8"/>
  <c r="N87" i="8"/>
  <c r="N89" i="8"/>
  <c r="N37" i="8"/>
  <c r="N46" i="8"/>
  <c r="N63" i="8"/>
  <c r="N77" i="8"/>
  <c r="N81" i="8"/>
  <c r="N88" i="8"/>
  <c r="N92" i="8"/>
  <c r="N94" i="8"/>
  <c r="N95" i="8"/>
  <c r="N91" i="8"/>
  <c r="N93" i="8"/>
  <c r="N37" i="3"/>
  <c r="K54" i="8" l="1"/>
  <c r="K55" i="8"/>
  <c r="K50" i="8"/>
  <c r="K49" i="8"/>
  <c r="K48" i="8"/>
  <c r="K47" i="8"/>
  <c r="K44" i="4" l="1"/>
  <c r="K43" i="4"/>
  <c r="N36" i="4"/>
  <c r="N29" i="4"/>
  <c r="N28" i="4"/>
  <c r="N26" i="4"/>
  <c r="N23" i="4"/>
  <c r="M35" i="4"/>
  <c r="L35" i="4"/>
  <c r="M34" i="4"/>
  <c r="L34" i="4"/>
  <c r="M33" i="4"/>
  <c r="L33" i="4"/>
  <c r="M32" i="4"/>
  <c r="L32" i="4"/>
  <c r="M31" i="4"/>
  <c r="L31" i="4"/>
  <c r="M30" i="4"/>
  <c r="L30" i="4"/>
  <c r="M27" i="4"/>
  <c r="L27" i="4"/>
  <c r="M25" i="4"/>
  <c r="L25" i="4"/>
  <c r="M24" i="4"/>
  <c r="L24" i="4"/>
  <c r="M22" i="4"/>
  <c r="L22" i="4"/>
  <c r="M21" i="4"/>
  <c r="L21" i="4"/>
  <c r="M20" i="4"/>
  <c r="L20" i="4"/>
  <c r="M19" i="4"/>
  <c r="L19" i="4"/>
  <c r="M18" i="4"/>
  <c r="M17" i="4"/>
  <c r="L17" i="4"/>
  <c r="N83" i="3"/>
  <c r="N82" i="3"/>
  <c r="N81" i="3"/>
  <c r="N78" i="3"/>
  <c r="N77" i="3"/>
  <c r="N74" i="3"/>
  <c r="N73" i="3"/>
  <c r="N70" i="3"/>
  <c r="N69" i="3"/>
  <c r="N68" i="3"/>
  <c r="N67" i="3"/>
  <c r="N66" i="3"/>
  <c r="N64" i="3"/>
  <c r="N61" i="3"/>
  <c r="N60" i="3"/>
  <c r="N59" i="3"/>
  <c r="N53" i="3"/>
  <c r="N52" i="3"/>
  <c r="N51" i="3"/>
  <c r="N48" i="3"/>
  <c r="H92" i="8"/>
  <c r="H91" i="8"/>
  <c r="E90" i="8"/>
  <c r="E89" i="8"/>
  <c r="H88" i="8"/>
  <c r="H87" i="8"/>
  <c r="E86" i="8"/>
  <c r="E85" i="8"/>
  <c r="N30" i="4" l="1"/>
  <c r="N34" i="4"/>
  <c r="N27" i="4"/>
  <c r="N22" i="4"/>
  <c r="N31" i="4"/>
  <c r="N35" i="4"/>
  <c r="N20" i="4"/>
  <c r="N25" i="4"/>
  <c r="N33" i="4"/>
  <c r="N21" i="4"/>
  <c r="N24" i="4"/>
  <c r="N32" i="4"/>
  <c r="N27" i="3"/>
  <c r="N25" i="3"/>
  <c r="N24" i="3"/>
  <c r="N23" i="3"/>
  <c r="N22" i="3"/>
  <c r="N18" i="3"/>
  <c r="N17" i="3"/>
  <c r="N14" i="3"/>
  <c r="M13" i="3"/>
  <c r="M92" i="3"/>
  <c r="M91" i="3"/>
  <c r="M85" i="3"/>
  <c r="M84" i="3"/>
  <c r="M54" i="3"/>
  <c r="M50" i="3"/>
  <c r="M49" i="3"/>
  <c r="M47" i="3"/>
  <c r="M45" i="3"/>
  <c r="M44" i="3"/>
  <c r="M42" i="3"/>
  <c r="M41" i="3"/>
  <c r="M33" i="3"/>
  <c r="M21" i="3"/>
  <c r="M20" i="3"/>
  <c r="M19" i="3"/>
  <c r="M83" i="3"/>
  <c r="L83" i="3"/>
  <c r="M82" i="3"/>
  <c r="L82" i="3"/>
  <c r="M81" i="3"/>
  <c r="L81" i="3"/>
  <c r="M80" i="3"/>
  <c r="L80" i="3"/>
  <c r="N80" i="3" s="1"/>
  <c r="M78" i="3"/>
  <c r="L78" i="3"/>
  <c r="M77" i="3"/>
  <c r="L77" i="3"/>
  <c r="M74" i="3"/>
  <c r="L74" i="3"/>
  <c r="M73" i="3"/>
  <c r="L73" i="3"/>
  <c r="M70" i="3"/>
  <c r="L70" i="3"/>
  <c r="M69" i="3"/>
  <c r="L69" i="3"/>
  <c r="M68" i="3"/>
  <c r="L68" i="3"/>
  <c r="M67" i="3"/>
  <c r="L67" i="3"/>
  <c r="M66" i="3"/>
  <c r="L66" i="3"/>
  <c r="M64" i="3"/>
  <c r="L64" i="3"/>
  <c r="M63" i="3"/>
  <c r="M60" i="3"/>
  <c r="L60" i="3"/>
  <c r="L59" i="3"/>
  <c r="M53" i="3"/>
  <c r="L53" i="3"/>
  <c r="M52" i="3"/>
  <c r="L52" i="3"/>
  <c r="M51" i="3"/>
  <c r="L51" i="3"/>
  <c r="M48" i="3"/>
  <c r="L48" i="3"/>
  <c r="M27" i="3"/>
  <c r="L27" i="3"/>
  <c r="M26" i="3"/>
  <c r="L26" i="3"/>
  <c r="N26" i="3" s="1"/>
  <c r="M25" i="3"/>
  <c r="L25" i="3"/>
  <c r="M24" i="3"/>
  <c r="L24" i="3"/>
  <c r="M23" i="3"/>
  <c r="L23" i="3"/>
  <c r="M22" i="3"/>
  <c r="L22" i="3"/>
  <c r="M18" i="3"/>
  <c r="L18" i="3"/>
  <c r="M17" i="3"/>
  <c r="L17" i="3"/>
  <c r="N16" i="3"/>
  <c r="M16" i="3"/>
  <c r="L16" i="3"/>
  <c r="M14" i="3"/>
  <c r="L14" i="3"/>
  <c r="N12" i="3"/>
  <c r="M12" i="3"/>
  <c r="L12" i="3"/>
  <c r="N10" i="1"/>
  <c r="N11" i="1"/>
  <c r="N13" i="1"/>
  <c r="N14" i="1"/>
  <c r="N17" i="1"/>
  <c r="N9" i="1"/>
  <c r="M10" i="1"/>
  <c r="M11" i="1"/>
  <c r="M12" i="1"/>
  <c r="M14" i="1"/>
  <c r="M15" i="1"/>
  <c r="M16" i="1"/>
  <c r="M17" i="1"/>
  <c r="M9" i="1"/>
  <c r="N22" i="8"/>
  <c r="H77" i="8"/>
  <c r="E77" i="8"/>
  <c r="H76" i="8"/>
  <c r="E76" i="8"/>
  <c r="H75" i="8"/>
  <c r="E75" i="8"/>
  <c r="H74" i="8"/>
  <c r="E74" i="8"/>
  <c r="H73" i="8"/>
  <c r="E73" i="8"/>
  <c r="L17" i="1" l="1"/>
  <c r="H17" i="1"/>
  <c r="E17" i="1"/>
  <c r="L14" i="1"/>
  <c r="H14" i="1"/>
  <c r="E14" i="1"/>
  <c r="L11" i="1"/>
  <c r="L10" i="1"/>
  <c r="H10" i="1"/>
  <c r="E10" i="1"/>
  <c r="L9" i="1"/>
  <c r="H9" i="1"/>
  <c r="E9" i="1"/>
  <c r="H19" i="4" l="1"/>
  <c r="E19" i="4"/>
  <c r="L18" i="4"/>
  <c r="H18" i="4"/>
  <c r="E18" i="4"/>
  <c r="H17" i="4"/>
  <c r="E17" i="4"/>
  <c r="K14" i="4"/>
  <c r="H14" i="4"/>
  <c r="E14" i="4"/>
  <c r="N10" i="4"/>
  <c r="K10" i="4"/>
  <c r="H10" i="4"/>
  <c r="E10" i="4"/>
  <c r="N9" i="4"/>
  <c r="K9" i="4"/>
  <c r="H9" i="4"/>
  <c r="E9" i="4"/>
  <c r="L45" i="4"/>
  <c r="N45" i="4" s="1"/>
  <c r="H45" i="4"/>
  <c r="L44" i="4"/>
  <c r="N44" i="4" s="1"/>
  <c r="H44" i="4"/>
  <c r="E44" i="4"/>
  <c r="L43" i="4"/>
  <c r="N43" i="4" s="1"/>
  <c r="H43" i="4"/>
  <c r="E43" i="4"/>
  <c r="L42" i="4"/>
  <c r="N42" i="4" s="1"/>
  <c r="H42" i="4"/>
  <c r="L41" i="4"/>
  <c r="N41" i="4" s="1"/>
  <c r="H41" i="4"/>
  <c r="E41" i="4"/>
  <c r="L40" i="4"/>
  <c r="N40" i="4" s="1"/>
  <c r="H40" i="4"/>
  <c r="E40" i="4"/>
  <c r="E22" i="4"/>
  <c r="H22" i="4"/>
  <c r="E23" i="4"/>
  <c r="H23" i="4"/>
  <c r="E24" i="4"/>
  <c r="E25" i="4"/>
  <c r="E26" i="4"/>
  <c r="H26" i="4"/>
  <c r="E27" i="4"/>
  <c r="E28" i="4"/>
  <c r="H28" i="4"/>
  <c r="E29" i="4"/>
  <c r="H29" i="4"/>
  <c r="H30" i="4"/>
  <c r="E31" i="4"/>
  <c r="H31" i="4"/>
  <c r="H32" i="4"/>
  <c r="E33" i="4"/>
  <c r="E34" i="4"/>
  <c r="H34" i="4"/>
  <c r="E35" i="4"/>
  <c r="H35" i="4"/>
  <c r="E36" i="4"/>
  <c r="H36" i="4"/>
  <c r="E27" i="3" l="1"/>
  <c r="H26" i="3"/>
  <c r="K18" i="3"/>
  <c r="H18" i="3"/>
  <c r="E18" i="3"/>
  <c r="K17" i="3"/>
  <c r="H17" i="3"/>
  <c r="E17" i="3"/>
  <c r="H16" i="3"/>
  <c r="E16" i="3"/>
  <c r="L21" i="5" l="1"/>
  <c r="N21" i="5" s="1"/>
  <c r="H21" i="5"/>
  <c r="L19" i="5"/>
  <c r="N19" i="5" s="1"/>
  <c r="H19" i="5"/>
  <c r="E19" i="5"/>
  <c r="L18" i="5"/>
  <c r="N18" i="5" s="1"/>
  <c r="H18" i="5"/>
  <c r="E18" i="5"/>
  <c r="L17" i="5"/>
  <c r="N17" i="5" s="1"/>
  <c r="L15" i="5"/>
  <c r="N15" i="5" s="1"/>
  <c r="H15" i="5"/>
  <c r="E15" i="5"/>
  <c r="H14" i="5"/>
  <c r="E14" i="5"/>
  <c r="L13" i="5"/>
  <c r="N13" i="5" s="1"/>
  <c r="H13" i="5"/>
  <c r="L10" i="5"/>
  <c r="N10" i="5" s="1"/>
  <c r="H10" i="5"/>
  <c r="L9" i="5"/>
  <c r="N9" i="5" s="1"/>
  <c r="H9" i="5"/>
  <c r="E9" i="5"/>
  <c r="E83" i="8" l="1"/>
  <c r="E82" i="8"/>
  <c r="E81" i="8"/>
  <c r="H80" i="8"/>
  <c r="E80" i="8"/>
  <c r="K22" i="8"/>
  <c r="H22" i="8"/>
  <c r="E22" i="8"/>
  <c r="N10" i="8" l="1"/>
  <c r="K10" i="8"/>
  <c r="H83" i="3" l="1"/>
  <c r="E83" i="3"/>
  <c r="H82" i="3"/>
  <c r="E82" i="3"/>
  <c r="H81" i="3"/>
  <c r="E81" i="3"/>
  <c r="H80" i="3"/>
  <c r="E80" i="3"/>
  <c r="H78" i="3"/>
  <c r="E78" i="3"/>
  <c r="H77" i="3"/>
  <c r="E77" i="3"/>
  <c r="H75" i="3"/>
  <c r="E75" i="3"/>
  <c r="H74" i="3"/>
  <c r="E74" i="3"/>
  <c r="H73" i="3"/>
  <c r="E73" i="3"/>
  <c r="H72" i="3"/>
  <c r="E72" i="3"/>
  <c r="H70" i="3"/>
  <c r="E70" i="3"/>
  <c r="H69" i="3"/>
  <c r="E69" i="3"/>
  <c r="H68" i="3"/>
  <c r="E68" i="3"/>
  <c r="E67" i="3"/>
  <c r="H66" i="3"/>
  <c r="E66" i="3"/>
  <c r="K64" i="3"/>
  <c r="H64" i="3"/>
  <c r="E64" i="3"/>
  <c r="H61" i="3"/>
  <c r="E61" i="3"/>
  <c r="H60" i="3"/>
  <c r="E60" i="3"/>
  <c r="H57" i="3"/>
  <c r="E57" i="3"/>
  <c r="H53" i="3"/>
  <c r="E53" i="3"/>
  <c r="K52" i="3"/>
  <c r="H52" i="3"/>
  <c r="E52" i="3"/>
  <c r="K51" i="3"/>
  <c r="H51" i="3"/>
  <c r="E51" i="3"/>
  <c r="E50" i="3"/>
  <c r="K40" i="3"/>
  <c r="H40" i="3"/>
  <c r="E40" i="3"/>
  <c r="H39" i="3"/>
  <c r="E39" i="3"/>
  <c r="H38" i="3"/>
  <c r="E38" i="3"/>
  <c r="H37" i="3"/>
  <c r="E37" i="3"/>
  <c r="H36" i="3"/>
  <c r="E36" i="3"/>
  <c r="H35" i="3"/>
  <c r="E35" i="3"/>
  <c r="H32" i="3"/>
  <c r="E32" i="3"/>
  <c r="H31" i="3"/>
  <c r="E31" i="3"/>
  <c r="H30" i="3"/>
  <c r="E30" i="3"/>
  <c r="H29" i="3"/>
  <c r="E29" i="3"/>
  <c r="N11" i="3"/>
  <c r="K11" i="3"/>
  <c r="H10" i="8" l="1"/>
  <c r="E10" i="8"/>
</calcChain>
</file>

<file path=xl/sharedStrings.xml><?xml version="1.0" encoding="utf-8"?>
<sst xmlns="http://schemas.openxmlformats.org/spreadsheetml/2006/main" count="1304" uniqueCount="429">
  <si>
    <t>TOTAL ANO</t>
  </si>
  <si>
    <t>Programada(a)</t>
  </si>
  <si>
    <t>1º Quadrimestre</t>
  </si>
  <si>
    <t>2º Quadrimestre</t>
  </si>
  <si>
    <t>3º Quadrimestre</t>
  </si>
  <si>
    <t>% de Execução(b/a*100)</t>
  </si>
  <si>
    <t>Realizada(b)</t>
  </si>
  <si>
    <t>I - AÇÕES PROGRAMADAS 2017</t>
  </si>
  <si>
    <t>Participar de reuniões, cursos, simpósios, fóruns e oficinas fora do Estado, em zoonoses e animais peçonhentos.</t>
  </si>
  <si>
    <t>Unidade de medida</t>
  </si>
  <si>
    <t>município</t>
  </si>
  <si>
    <t>núcleos</t>
  </si>
  <si>
    <t>oficinas</t>
  </si>
  <si>
    <t>-</t>
  </si>
  <si>
    <t>evento</t>
  </si>
  <si>
    <t>seminário</t>
  </si>
  <si>
    <t>Supervisionar o Programa Estadual de Imunização nos 62 municípios;</t>
  </si>
  <si>
    <t>municipio</t>
  </si>
  <si>
    <t>oficina</t>
  </si>
  <si>
    <t>inquérito</t>
  </si>
  <si>
    <t>visitas</t>
  </si>
  <si>
    <t>simposio</t>
  </si>
  <si>
    <t>palestra</t>
  </si>
  <si>
    <t>Projeto Básico</t>
  </si>
  <si>
    <t>Município</t>
  </si>
  <si>
    <t>demanda</t>
  </si>
  <si>
    <t>supervisão</t>
  </si>
  <si>
    <t>Municipio</t>
  </si>
  <si>
    <t>motores de popa</t>
  </si>
  <si>
    <t>veiculos</t>
  </si>
  <si>
    <t>Botes</t>
  </si>
  <si>
    <t>salas municipais</t>
  </si>
  <si>
    <t>municipios</t>
  </si>
  <si>
    <t>visita</t>
  </si>
  <si>
    <t>casos</t>
  </si>
  <si>
    <t>cursos</t>
  </si>
  <si>
    <t>cães vacinados</t>
  </si>
  <si>
    <t>gatos vacinados</t>
  </si>
  <si>
    <t xml:space="preserve">supervisão </t>
  </si>
  <si>
    <t>exame</t>
  </si>
  <si>
    <t xml:space="preserve">Capacitar os recursos humanos em controle vetorial </t>
  </si>
  <si>
    <t>Monitorar o Tratamento de  pacientes com malária (incluindo LVC positivo)</t>
  </si>
  <si>
    <t>Distribuir mosquiteiros impregnados para os municípios prioritários</t>
  </si>
  <si>
    <t>Exames</t>
  </si>
  <si>
    <t>Mosquiteiro</t>
  </si>
  <si>
    <t xml:space="preserve">FUNDAÇÃO DE VIGILÂNCIA EM SAÚDE  </t>
  </si>
  <si>
    <t>PROGRAMAÇÃO ANUAL DE SAÚDE- PAS 2017</t>
  </si>
  <si>
    <t xml:space="preserve">Eixo : Vigilância em Saúde  </t>
  </si>
  <si>
    <t xml:space="preserve">Monitoramento e Avaliação da Programação Anual de Saúde -PAS  de  2017    </t>
  </si>
  <si>
    <t xml:space="preserve">Monitorar os exames realizados pelos municipios para diagnóstico de malária </t>
  </si>
  <si>
    <t>ensaios</t>
  </si>
  <si>
    <t>Supervisionar e monitorar os laboratórios da rede pública e privada de Manaus, para verificação dos ensaios relacionados as doenças de notificação compulsória;</t>
  </si>
  <si>
    <t>auditoria</t>
  </si>
  <si>
    <t>procedimento</t>
  </si>
  <si>
    <t>surto</t>
  </si>
  <si>
    <t>Investigar o Surto de influenza</t>
  </si>
  <si>
    <t>·  Realizar o III Seminário de peritos e profissionais do transito do projeto vida no transito.</t>
  </si>
  <si>
    <t>·  Realizar o 3º Simpósio Estadual de Tuberculose com a participação dos 62 municípios</t>
  </si>
  <si>
    <t>·  Realizar uma oficina regional de diagnóstico e tratamento da tuberculose em Tefé com a participação dos municípios de Alvarães, Japurá, Juruá, Maraã, e Uarini;</t>
  </si>
  <si>
    <t>·  Realizar um inquérito de tuberculose em Caapiranga;</t>
  </si>
  <si>
    <t>·  Realizar dois mini simpósio de tuberculose nos municípios de Urucurituba e Silves;</t>
  </si>
  <si>
    <t>·  Realizar ações continuas de monitoramento das ações de controle da tuberculose realizadas nos municípios (relatório mensal e vigilância de dados do SINAN);</t>
  </si>
  <si>
    <t>·  Realizar ações continuas de socialização das informações sobre tuberculose: palestras, exposições e entrevistas;</t>
  </si>
  <si>
    <t xml:space="preserve"> Coordenar e executar as ações de Vigilância Epidemiológica de forma complementar ou suplementar em caráter excepcional, quando for superada a capacidade de execução dos municípios.</t>
  </si>
  <si>
    <t>Demanda</t>
  </si>
  <si>
    <t>equipamentos</t>
  </si>
  <si>
    <t>Capacitar recursos humanos do LACEN e da rede laboratorial pública e privada do Estado.</t>
  </si>
  <si>
    <t>Capacitar profissionais de saúde em Endemias</t>
  </si>
  <si>
    <t>Aparelhar o LACEN com aquisição de equipamentos laboratoriais e kits, reagentes e insumos de laboratório;</t>
  </si>
  <si>
    <t>Realizar o controle da qualidade de diagnóstico de malária, leishmaniose, filariose, chagas, hanseníase e micobactérias;</t>
  </si>
  <si>
    <t>Realizar Auditoria Interna como controle da qualidade, para verificação dos procedimento dos ensaios laboratoriais do LACEN;</t>
  </si>
  <si>
    <t>Realizar 27.000 ensaios especializados para subsidiar as vigilâncias em Saúde</t>
  </si>
  <si>
    <t>Investigação</t>
  </si>
  <si>
    <t>Núcleos</t>
  </si>
  <si>
    <t>·  Supervisionar os Núcleos de Vigilância Epidemiológica hospitalar, implantados em Manaus;</t>
  </si>
  <si>
    <t xml:space="preserve">oficinas </t>
  </si>
  <si>
    <t>·  Realizar 18 oficinas de Violências domética,sexual e outras violências, com 12 municípios</t>
  </si>
  <si>
    <t>·  Realizar o III Seminário de enfrentamento das Doenças Não Transmissíveis-DANTs</t>
  </si>
  <si>
    <t>Supervisão</t>
  </si>
  <si>
    <t>Monitoramento</t>
  </si>
  <si>
    <t>Evento</t>
  </si>
  <si>
    <t>Monitorar e capacitar em serviço no NHE, no municipio de São Gabriel da Cachoeira</t>
  </si>
  <si>
    <t>Instituição</t>
  </si>
  <si>
    <t>Identificar os casos suspeitos de Dengue, Chikungunya e Zika virus e qualificação do banco de dados. Levantamento de registros de microcefalia no municipio.</t>
  </si>
  <si>
    <t>Participar de Ação Conjunta do Estado, Municipio e Sociedade Civi,l preventiva e de Diagnostico da Tuberculose nos Municipios.</t>
  </si>
  <si>
    <t>Implantar ações integradas de Vigilancia e Controle do Aedes Aegypti e Doenças relacionadas (Dengue, Chikungunya e Zika e Microcefalia) considerando o risco de ocorrencia de Epidemia no periodo sazonal nos Municipios.</t>
  </si>
  <si>
    <t>Acompanhar e resgatar os  registros (prontuarios e exames ) das criancas com diagnostico de microcefalia nos municípios</t>
  </si>
  <si>
    <t>•Realizar inspeções sanitárias em estabelecimentos de assistência à saúde e de interesse à saúde, para concessão de Autorização de Funcionamento de Empresa (AFE), Certificação de Boas Práticas de Fabricação e controle de produtos de interesse à saúde;</t>
  </si>
  <si>
    <t>Inspeção</t>
  </si>
  <si>
    <t xml:space="preserve">•Realizar ações integradas em conjunto com os órgãos do Estado e demais parceiros, fortalecendo o município na execução de eventos de massa, garantindo o controle e a qualidade dos produtos e serviços prestados; </t>
  </si>
  <si>
    <t>Evento de massa</t>
  </si>
  <si>
    <t>•Emissão de Parecer Técnico e Aprovação do projeto básico de arquitetura e o Plano de Gerenciamento de Resíduos de Serviço de Saúde- PRGSS dos estabelecimentos de saúde e interesse à saúde, sujeito a Vigilância Sanitária, nos municípios do Estado e de alto risco na Capital;</t>
  </si>
  <si>
    <t>Emissão de Parecer</t>
  </si>
  <si>
    <t>•Implantar o projeto piloto do Sistema de informação em Vigilância Sanitária- SIVISA, nos municípios de Manaus, Iranduba, Itacoatiara, Novo Airão, Tefé, Parintins a fim de monitorar a alimentação dos dados no sistema;</t>
  </si>
  <si>
    <t>Municípios</t>
  </si>
  <si>
    <t>•Capacitar profissionais de Vigilância Sanitária nas áreas de Produtos (alimentos, saneantes, medicamentos, cosméticos e produtos para saúde), Serviços (serviços de saúde, ciclo do sangue, água para hemodiálise) e Engenharia (projetos arquitetônicos e PGRSS), para melhor desempenho das Ações de VISA nos municípios do Estado;</t>
  </si>
  <si>
    <t>Curso/ Módulos</t>
  </si>
  <si>
    <t>Munícipio</t>
  </si>
  <si>
    <t>•Monitorar e supervisionar os planos operacionais das VISAS e suas produções no sistema de Informação Ambulatorial do SUS, bem como sua execução, no que se refere às ações fiscalizadoras e investimentos técnicos e financeiros;</t>
  </si>
  <si>
    <t>Plano supervisionado</t>
  </si>
  <si>
    <t>•Monitorar os serviços de radiação ionizante de alto risco, hemoterapia e mamografia nos serviços de saúde instalados na Capital e nos municípios do Estado;</t>
  </si>
  <si>
    <t>Serviço</t>
  </si>
  <si>
    <t>•Monitoramento dos Bancos de Células, de Tecidos Germinativos, na Central de Transplante e no Banco de Olhos da Capital.</t>
  </si>
  <si>
    <t>Criar estratégias para o alcance das metas de redução de 20% dos casos de malária em relação ao ano de 2016, com no máximo de 53.729 esperados de malária para 2017;</t>
  </si>
  <si>
    <t>Repassar os equipamentos de proteção individual para Agentes de Endemias de 61 municípios do Amazonas;</t>
  </si>
  <si>
    <t>Monitorar e fomentar as Borrifações  intradomiciliares em 20.000 imóveis por quadrimestre, ação realizada pelos municípios</t>
  </si>
  <si>
    <t>Imóveis borrifados</t>
  </si>
  <si>
    <t>Número de casos</t>
  </si>
  <si>
    <t>Realizar capacitação técnica em Gestão Básica de Vigilância em Saúde para profissionais dos 62 municípios do Amazonas.</t>
  </si>
  <si>
    <t>Realizar o Seminário Anual alusivo do Dia Mundial de Combate à Malária em 25 de Abril</t>
  </si>
  <si>
    <t>Atualizar o Plano de Contingência da Dengue 2017, definindo os locais de referência para atendimento dos casos dos municipios prioritarios.</t>
  </si>
  <si>
    <t xml:space="preserve"> municipio</t>
  </si>
  <si>
    <t>Treinamento</t>
  </si>
  <si>
    <t>Atividade</t>
  </si>
  <si>
    <t xml:space="preserve"> Garantir estoque de soro antirrábico e soro anti-peçonhentos para tratamento profilático de raiva e nos acidentes por animais peçonhentos nos municípios do Estado do Amazonas.</t>
  </si>
  <si>
    <t xml:space="preserve"> Realizar  videoconferências, para profissionais de saúde dos 62 municípios do Amazonas, em  prevenção da raiva, outras zoonoses e acidentes por animais peçonhentos.</t>
  </si>
  <si>
    <t>· Realizar captura seletiva de morcegos hematófagos em comunidades rurais em 19 municípios do Amazonas, com notificação de agressões a seres humanos;</t>
  </si>
  <si>
    <t xml:space="preserve"> Monitorar a vigilância da raiva atraves do envio de amostras de outros animais domésticos e silvestres p/ laboratório, pelos municípios</t>
  </si>
  <si>
    <t xml:space="preserve">· Realizar investigação em 100% dos casos suspeitos de zoonoses; </t>
  </si>
  <si>
    <t>· Elaborar e disponibilizar dados e normativas para as ações dos programas da raiva, animais peçonhentos e outras zoonoses em conformidade com as diretrizes e normas do Ministério da Saúde;</t>
  </si>
  <si>
    <t xml:space="preserve"> Atuar em parcerias com outras instituições governamentais e não governamentais;</t>
  </si>
  <si>
    <t>Coordenar e executar as ações dos Programas de zoonoses e animais peçonhentos de forma complementar ou suplementar em caráter excepcional, quando for superada a capacidade de execução dos municípios;</t>
  </si>
  <si>
    <t>eventos</t>
  </si>
  <si>
    <t>Coordenar e monitorar ações de Prevenção, Controle e Vigilância da Malária nos municípios do Amazonas;</t>
  </si>
  <si>
    <t>Borrifação</t>
  </si>
  <si>
    <t>Inspeções</t>
  </si>
  <si>
    <t>Coordenar e monitorar a realização da Campanha de Vacinação Antirrábica Animal nos municípios do Amazonas, com meta de vacinação de 353.736 cães (80% da população canina estimada) e 135.246 gatos (no mínimo, 100% da população felina).</t>
  </si>
  <si>
    <t>Realizar supervisões, nos municípios prioritários para ações de vigilância da raiva e acidentes por animais peçonhentos.</t>
  </si>
  <si>
    <t>videoconferencia</t>
  </si>
  <si>
    <t>Monitorar a vigilância da raiva canina, por meio dos exames laboratoriais de diagnóstico para raiva em 0,2% de amostras de cães, em relação a população canina estimada no município de Manaus.</t>
  </si>
  <si>
    <t>Monitorar a vigilância da raiva canina, por meio dos exames laboratoriais de diagnóstico para raiva em amostras de cães, nos municípios do interior do estado.</t>
  </si>
  <si>
    <t xml:space="preserve">demanda </t>
  </si>
  <si>
    <t>Notas Técnicas</t>
  </si>
  <si>
    <t xml:space="preserve">parceria </t>
  </si>
  <si>
    <t>ações</t>
  </si>
  <si>
    <t>62</t>
  </si>
  <si>
    <t>notificação no SINAN</t>
  </si>
  <si>
    <t>Participar de eventos em Manaus</t>
  </si>
  <si>
    <t>empreendimentos</t>
  </si>
  <si>
    <t>testes</t>
  </si>
  <si>
    <t>Supervisionar os 24 municípios prioritários com maior risco de ocorrência de surtos e epidemias de Dengue, Chikungunya e ZiKa vírus;</t>
  </si>
  <si>
    <t xml:space="preserve">Garantir o repasse de inseticidas, equipamentos para as ações de controle vetorial para os municípios com transmissão de Malária;  </t>
  </si>
  <si>
    <t>Monitorar  as ações específicas de Vigilância Sanitária desenvolvidas e informadas pelos municípios, por meio do Sistema FORMSUS</t>
  </si>
  <si>
    <t xml:space="preserve">Municípios </t>
  </si>
  <si>
    <t>•Coordenar e Realizar as ações de controle sanitário de produtos e serviços com inspeções em estabelecimentos de forma complementar, quando for superada a capacidade de execução da VISA Municipal;</t>
  </si>
  <si>
    <t>•Participar de reuniões com os entes do Sistema Nacional de Vigilância Sanitária e parceiros reguladores;</t>
  </si>
  <si>
    <t>•Implantar e implementar Sistema de Gestão da Qualidade associada à visão sistêmica, à melhoria contínua e sucessiva dos produtos e serviços ofertados pelo Departamento de Vigilância Sanitária Estadual.</t>
  </si>
  <si>
    <t>Etapa</t>
  </si>
  <si>
    <t>Coordenar, monitorar, avaliar e supervisionar o Programa Nacional de Vigilância da Qualidade da Água para Consumo Humano;</t>
  </si>
  <si>
    <t>1 (Careiro)</t>
  </si>
  <si>
    <t>1(Guajara)</t>
  </si>
  <si>
    <t>Dotar o NUSI/FVS, com no mínimo, 04 (quatro) linhas de telefone móvel e fixo</t>
  </si>
  <si>
    <t>Projeto</t>
  </si>
  <si>
    <t>Reunião</t>
  </si>
  <si>
    <t>Participar nas reuniões do Comitê de Desastres</t>
  </si>
  <si>
    <t>Seminário</t>
  </si>
  <si>
    <t>Realizar Palestras com o tema: Como utilizar o material informativo/educativo.</t>
  </si>
  <si>
    <t>Palestra</t>
  </si>
  <si>
    <t>Cadastro de usuário</t>
  </si>
  <si>
    <t>Localidade</t>
  </si>
  <si>
    <t xml:space="preserve">Elaborar Relatórios Epidemiológicos regulares de Malária </t>
  </si>
  <si>
    <t xml:space="preserve">Relatórios </t>
  </si>
  <si>
    <t>Análises no Tableau</t>
  </si>
  <si>
    <t>Mapa Temático</t>
  </si>
  <si>
    <t xml:space="preserve">Coordenar e participar das oficinas de análise de dados de saúde do Estado do AM, com a consultoria do Pesquisador Visitante Sênior (PVS) Dr. José Ueleres Braga( Programa Estratégico de Ciência, Tecnologia e Inovação nas Fundações Estaduais de Saúde - PECTI/AM/SAÚDE -) </t>
  </si>
  <si>
    <t>Oficina</t>
  </si>
  <si>
    <t>Elaborar Mapas Temáticos sobre resultados do Levantamento Rápido do Índice de Infestação por Aedes aegypti  (LIRAa) para o Departamento de Vigilância Ambiental</t>
  </si>
  <si>
    <t>Relatório</t>
  </si>
  <si>
    <t>Boletim</t>
  </si>
  <si>
    <t xml:space="preserve">Reunião
</t>
  </si>
  <si>
    <t>1</t>
  </si>
  <si>
    <t xml:space="preserve">Reunião </t>
  </si>
  <si>
    <t xml:space="preserve">Realizar controle de qualidade em amostras de insetos vetores identificadas pelas equipes municipais de entomologia, referentes a 10% da produção dos municípios do Amazonas; </t>
  </si>
  <si>
    <t>exemplares</t>
  </si>
  <si>
    <t>Realizar identificação de insetos vetores enviados por municípios de forma suplementar</t>
  </si>
  <si>
    <t>ovos eclodidos</t>
  </si>
  <si>
    <t>...</t>
  </si>
  <si>
    <t>Realizar avaliação do potencial malarígeno em empreendimentos localizados no estado;</t>
  </si>
  <si>
    <t>Realizar treinamento em serviço em atividades entomológicas para agentes de endemias;</t>
  </si>
  <si>
    <t>Fornecer EPI / kit entomológico para equipes municipais de entomologia;</t>
  </si>
  <si>
    <t>Monitorar a instalação de armadilhas nos município participantes do Projeto Ovitrampa;</t>
  </si>
  <si>
    <t>Realizar supervisões referente ao Projeto Mosquiteiro / Programa de Malária</t>
  </si>
  <si>
    <t>Realizar avaliação das ações de controle vetorial (bioensaios)</t>
  </si>
  <si>
    <t>Plano Operacional</t>
  </si>
  <si>
    <t>Supervisionar e garantir a execução do plano de intensificação das ações de controle da Malária nos municípios do Amazonas</t>
  </si>
  <si>
    <t>31 Escolas/ 48 UBS</t>
  </si>
  <si>
    <t>63 Escolas/ 26 UBS</t>
  </si>
  <si>
    <t>Monitorar os Sistemas de Informação em Saúde pertinentes à Vigilância em Saúde, visando implementar a captação, processamento, envio em tempo oportuno, análise e a interpretação da informação oriunda de dados fidedignos</t>
  </si>
  <si>
    <t>Monitorar os municípios no envio regular dos lotes do SIM (Sistemas de Informação de Mortalidade)</t>
  </si>
  <si>
    <t>Linha de telefone</t>
  </si>
  <si>
    <t xml:space="preserve">Participar como colaboradora do Projeto Acuracia de Causa Básica de Óbito junto ao Ministerio da Saúde </t>
  </si>
  <si>
    <t xml:space="preserve">Auditar indicadores, monitorar, avaliar e assessorar tecnicamente, à distância, os 62 municípios do Estado </t>
  </si>
  <si>
    <t xml:space="preserve">Realizar Auditoria Operacional em Vigilância em Saúde em 06 municípios </t>
  </si>
  <si>
    <t xml:space="preserve">Alimentar mensalmente o Sistema e-Siga [Sistema de Informações Gerenciais do Estado do Amazonas] com dados epidemiológicos de Malária e Dengue </t>
  </si>
  <si>
    <t xml:space="preserve">Dar suporte Técnico-Operacional aos digitadores do Sistema do Programa Nacional para Controle da Dengue (SISPNCD) LOCAL e WEB dos municípios </t>
  </si>
  <si>
    <t xml:space="preserve">Realizar manutenção e atualização do sistema Windows e SISPNCD LOCAL e WEB dos municípios </t>
  </si>
  <si>
    <t xml:space="preserve">Elaborar, consolidar e encaminhar dados de nascidos e de morbimortalidade em atendimento à solicitações internas e externas </t>
  </si>
  <si>
    <t>Dados de Nascidos Vivos</t>
  </si>
  <si>
    <t xml:space="preserve">Realizar cadastro de Usuários do SisPNCD e Sistema de Vigilância Epidemiológica (Sivep) Malária </t>
  </si>
  <si>
    <t xml:space="preserve">Realizar Monitoramento dos Relatórios do Sivep Malária  e SISPNCD </t>
  </si>
  <si>
    <t xml:space="preserve">Georreferenciar Localidades dos municípios do Estado do Amazonas </t>
  </si>
  <si>
    <t xml:space="preserve">Realizar atualização de base cartográfica e levantamento de dados geográficos </t>
  </si>
  <si>
    <t xml:space="preserve">Realizar Análises de banco de dados no Tableau (62 municípios do AM) </t>
  </si>
  <si>
    <t xml:space="preserve">Elaborar Mapas Temáticos de Municípios e Localidades do Amazonas </t>
  </si>
  <si>
    <t>Elaborar a Analise da Siruação de Saúde, que compõe o o Relatório de Gestão anual da FVS-AM de 2016</t>
  </si>
  <si>
    <t xml:space="preserve">Elaborar o Boletim de Vigilância em Saúde anual de 2016 da FVS-AM </t>
  </si>
  <si>
    <t>Bolsista</t>
  </si>
  <si>
    <t xml:space="preserve"> Realizar treinamento na FVS-AM, de digitadores dos municípios em SisPNCD,  conforme identificação das dificuldades de alimentação no sistema </t>
  </si>
  <si>
    <t>Participar do projeto da implantação de ovitrampas , como suporte técnico operacional nos municípios</t>
  </si>
  <si>
    <t xml:space="preserve">Participar na reunião para articular parcerias nas ações de Educação em Saude - FVS </t>
  </si>
  <si>
    <t xml:space="preserve">Participar nas realizações das ações integradas de Vigilância dos Aedes aegypti e Doenças reacionadas(Dengue,Chikungunya, Zika e Microcefalia),considerando o risco de ocorrência de epidemias no período sazonal nos municípios </t>
  </si>
  <si>
    <t xml:space="preserve">Participar da 50ª Reunião Ordinária da CIEA-AM </t>
  </si>
  <si>
    <t>Participar de reuniões de alertas de cheias dos rios da Secretaria de Geologia, Mineração e Transformação Mineral</t>
  </si>
  <si>
    <t xml:space="preserve">Participar no Seminário de Vigilância de Doenças Crônicas não Transmissívéis e Promoção da Saúde de V Fórum Para o Monitoramento do Plano DCNT.  Local: em Maceió/Alagoas </t>
  </si>
  <si>
    <t xml:space="preserve">Participar no Circuito do Mundial da Saúde-FVS-AM </t>
  </si>
  <si>
    <t xml:space="preserve">Participar no evento do GIES/FVS, com o tema: FVS Alerta: Automedicação Mata! </t>
  </si>
  <si>
    <t xml:space="preserve">Participar na reunião do conteúdo do III Simpósio Estadual de TBI / I Simpósio Misto de TB e Infecções. Local: Sala de Videoconferência da Sede/FVS </t>
  </si>
  <si>
    <t xml:space="preserve">Participar da Palestra sobre Doenças tropicais típicas da região (Dengue, Zika, Malária, Chikungunya, etc) </t>
  </si>
  <si>
    <t xml:space="preserve">Participar na ação do " X Worlshop dos cursos de Qualificação -CETAM </t>
  </si>
  <si>
    <t>Participar no Seminário de Pesquisa-Tema: Emergência de Saúde Pública: Do Nível Global ao Nível Local. Com parceria do Instituto de Saúde Coletiva - UFBA e FVS</t>
  </si>
  <si>
    <t>Participar do 1º Simpósio de Assistência Hospitalar (ASSHOP) à população ribeirinha da Amazônia</t>
  </si>
  <si>
    <t xml:space="preserve">Participar na Reunião do Fórum Amazonense de Mudanças Climáticas (FAMC) </t>
  </si>
  <si>
    <t xml:space="preserve">Participar na Solenidade de Lançamento de uma série de vídeos, com o objetivo de divulgar a Educação para o Desenvolvimento Sustentável - EDS, para crianças de 7 a 11 anos, com apoio de aprendizagem da Unesco </t>
  </si>
  <si>
    <t xml:space="preserve">Participar na 1ª Expo da TB - Palestra sobre Tuberculose, com a parcecia da FVS/ SEMSA / SEDUC-COORD </t>
  </si>
  <si>
    <t>Participar na Reunião de Apresentação das Diretrizes do Plano de Erradicação da Malária Urbana</t>
  </si>
  <si>
    <t>Realizar o Monitoramento e acompanhamento dos casos de Microcefalia  no estado</t>
  </si>
  <si>
    <t>Apoiar os municipios nas  investigação de óbitos de DNCI</t>
  </si>
  <si>
    <t>Realizar Treinamento para Brigadistas nos municípios do interior do Estado</t>
  </si>
  <si>
    <t>Monitoramento do Programa de Brigadistas na Capital</t>
  </si>
  <si>
    <t>Realizar Treinamento de Brigadistas em instituições estaduais na capital</t>
  </si>
  <si>
    <t>Realizar e Coordenar Ação de Promoção à Saúde em Prol do Dia Mundial da Saúde em Manaus</t>
  </si>
  <si>
    <t>Participar do Seminário de Malária - integração das ações de controle de Malária com demais áreas da vigilância e atenção primária à saúde (apoio na realização do evento)</t>
  </si>
  <si>
    <t xml:space="preserve">Participar da Campanha de Medicamentos </t>
  </si>
  <si>
    <t>Participar da Educação Continuada de Integração das Ações de Vigilância em Saúde e Atenção Primária com DABE/SUSAM</t>
  </si>
  <si>
    <t xml:space="preserve">Participar de reunião com os Gestores das Secretarias Municipais de Saúde quando necessário, com o objetivo de discutir as ações relacionadas às doenças endemicas, articulando estratégias de prevenção e controle destas doenças. </t>
  </si>
  <si>
    <t xml:space="preserve">Participar nas realizações das ações integradas de Vigilância dos Aedes aegypti e Doenças relacionadas (Dengue,Chikungunya, Zika e Microcefalia),considerando o risco de ocorrência de epidemias no período sazonal nos municípios e  Implantação do Núcleo de Educação em Saúde e Mobilização Social-NES </t>
  </si>
  <si>
    <t>Apoiar areas técnicas especificas em situações emergenciais em saúde pública</t>
  </si>
  <si>
    <t xml:space="preserve">Coordenar as ações de eventos inusitados quando não houver área técnica estruturada. </t>
  </si>
  <si>
    <t xml:space="preserve">Apoiar os municípios nas investigações de Doenças de Notificação Compulsória Imediata-DNCI. </t>
  </si>
  <si>
    <t>Integrar a área de vigilância em saúde e atenção à saúde nos municípios, com ações de planejamento, monitoramento, avaliação, capacitação de profissionais nas áreas de vigilância em saúde,  auditoria, supervisão dos programas, dos projetos, e dos  serviços implantados de vigilância em saúde, nos municípios do Estado.</t>
  </si>
  <si>
    <t xml:space="preserve"> Pactuar as ações de intensificação de controle de malária em parceria com os DSEI’s dos municípios do Alto Rio Negro (Barcelos, Santa Isabel do Rio Negro e São Gabriel da Cachoeira) com objetivo de reduzir a incidência em áreas indígenas;</t>
  </si>
  <si>
    <t>Coordenar e monitorar a execução das ações do Plano Plurianual de Prevenção e Controle da Dengue, Zika e Chikungunya no Estado;</t>
  </si>
  <si>
    <t>Propiciar mediante a disponibilidade de insumos e inseticidas, para os municípios infestados do Amazonas;</t>
  </si>
  <si>
    <t xml:space="preserve">2.3-AÇÕES DE ENTOMOLOGIA                          </t>
  </si>
  <si>
    <t xml:space="preserve">2.4- AÇÕES DE CONTROLE DOS RISCOS NÃO BIOLÓGICOS                </t>
  </si>
  <si>
    <t>2.4.1- VIGILÂNCIA DA QUALIDADE DA ÁGUA DE CONSUMO HUMANO - VIGIAGUA</t>
  </si>
  <si>
    <t xml:space="preserve">  Escolas e  UBS</t>
  </si>
  <si>
    <t>Monitorar a qualidade da água provenientes das  236 Escolas e  58 Unidades Básicas de Saúde-UBS do Estado, na Capital;</t>
  </si>
  <si>
    <t>Capacitar equipes de 11 Secretarias Municipais de Saúde (Humaitá, Lábrea, Maraã, Manaquiri, Guajará, Envira, Carauari, Nhamundá, Iranduba, São Sebastião do Uatumã e Careiro Castanho) visando a implantação e a implementação do Programa VIGIAGUA;</t>
  </si>
  <si>
    <t>Realizar supervisão e acompanhamento em 10 municípios (São Paulo de Olivença, Novo Aripuanã, Canutama, Manicoré, Eirunepé, Tabatinga, Benjamin Constant, Atalaia do Norte, Tefé e Borba) ;</t>
  </si>
  <si>
    <t>Realizar o treinamento na prática de inserção de dados no Sistema de Informação de SISAGUA.</t>
  </si>
  <si>
    <t>Disponibilizar Kit de equipamento de laboratório (baixa complexidade) de análises de amostras de água para consumo humano, para os municípios que se estruturarem para implantar o Programa VIGIAGUA.</t>
  </si>
  <si>
    <t>  Implantar as salas municipais de comando e controle para o enfrentamento do ZiKa vírus e das microcefalias;</t>
  </si>
  <si>
    <t xml:space="preserve">bombas </t>
  </si>
  <si>
    <t xml:space="preserve">Realizar a Inspeção e supervisão nas Unidades de Saúde Estaduais e Particulares. </t>
  </si>
  <si>
    <t>Realizar Cursos de Atualização em atividades entomológicas aplicadas aos programas de Controle de Malária e Dengue, para capacitar agentes de endemias de 18 municípios.</t>
  </si>
  <si>
    <t xml:space="preserve">Realizar a Borrifação e Bloqueios de casos suspeitos de dengue,chikungunya e Zika.  </t>
  </si>
  <si>
    <t>Garantir a visita domiciliar dos agentes de saúde em pelo menos 80% dos imóveis, em áreas urbanas dos municípios infestados, no mínimo quatro vezes por ano;</t>
  </si>
  <si>
    <t xml:space="preserve"> Apoiar a equipe da SEMSA - Manaus nas ações de cadastro de populações expostas a contaminantes químicos, na Capital;</t>
  </si>
  <si>
    <t xml:space="preserve"> Capacitar equipes de 05 Secretarias Municipais de Saúde (Autazes, Itacoatiara, Codajás, Caapiranga, Nova Olinda) visando fortalecer a capacidade de preparação e resposta frente aos desastres naturais e/ou Antropogênicos.   </t>
  </si>
  <si>
    <t xml:space="preserve"> Assessorar, capacitar, monitorar e avaliar as equipes das SEMSA"s no desenvolvimento de ações de prevenção e controle de doenças e agravos à saúde, de populações afetadas por desastres naturais e/ou Antropogênicos.</t>
  </si>
  <si>
    <t xml:space="preserve"> Realizar supervisão e acompanhamento dos municípios (Benjamim Constant, Humaitá, Anamã, Careiro da Várzea e Boca do Acre) capacitados no VIGIDESASTRES.</t>
  </si>
  <si>
    <t xml:space="preserve"> Capacitar equipes de 05 Secretarias Municipais de Saúde (Parintins, Careiro da Várzea, Novo Airão, Maués e Tefé) visando a implantação e a implementação de atividades do VSPEA.</t>
  </si>
  <si>
    <t>Supervisionar, acompanhar e avaliar as ações de vigilancia epidemiologica e monitoramentos  das doenças e agravos de notificação compulsória (Zica Virus, Leishmaniose, e Tracoma).</t>
  </si>
  <si>
    <t>Visita Técnica</t>
  </si>
  <si>
    <t>Realizar Visitas técnicas para fins de monitoramento do cumprimento das ações pactuadas no Programa Anualde Prevenção e Controle de IRAS de cada hospital da rede pública e privada,com leitos de UTI e Centro Cirúrgico de Manaus</t>
  </si>
  <si>
    <t>Realizar reuniões com as CCIH´s dos hospitais da rede pública e privada, com leitos de Unidade de Terapia Intensiva- UTI e Centro Cirurgico de Manaus</t>
  </si>
  <si>
    <t>Realizar reuniões técnicas para fins de suporte técnico e educativo nos hospitais da rede pública e privada com leitos de UTI e Centro Cirúrgico de Manaus</t>
  </si>
  <si>
    <t>Realizar capacitações e palestras ministradas na área de Prevenção e Controle de IRAS e Segurança do Paciente</t>
  </si>
  <si>
    <t>Eventos</t>
  </si>
  <si>
    <t>Realizar Investigações de pseudo surtos em hospitais da rede pública e privada, com leitos de UTI e Centro Cirúrgico de Manaus</t>
  </si>
  <si>
    <t>10*</t>
  </si>
  <si>
    <t>Realizar o Inquérito de doenças de Chagas em Atalaia no município.</t>
  </si>
  <si>
    <t>OBS: * Equipamentos adquiridos no segundo quatrimestre:  Deionizador de agua - 03 unidades ; Medidor de PH de Bancada- 05 unidades ; Ultrapurificador de agua - 01 unidade e a Maquina para PCR em tempo real -01 unidade.</t>
  </si>
  <si>
    <t>OBS.Os cursos programados e não realizados no 2º quadrimestre nos Municipios , foram devido a suspenção de diarias e passagens, conforme orientação do FES/SUSAM e a disponibilidade dos recursos orçamentarios.</t>
  </si>
  <si>
    <t>Realizar reuniões mensais com Farmacêuticos dos hospitais da rede pública e privada, com leitos de UTI e Centro Cirúrgico de Manaus.</t>
  </si>
  <si>
    <t>Supervisionar a instalação de armadilhas nos município participantes do Projeto Ovitrampa;</t>
  </si>
  <si>
    <t>1-Operacionalização das ações do Laboratório Central de Saúde Pública- LACEN</t>
  </si>
  <si>
    <t xml:space="preserve">2- Operacionalização das Ações de Vigilância Ambiental em Saúde            </t>
  </si>
  <si>
    <t>Monitorar  e assessorar  os  20 municipios não infestados no levantamento de índice- LIA ;</t>
  </si>
  <si>
    <t>100,0</t>
  </si>
  <si>
    <t>Garantir o repasse de insumos e materiais necessários para atividades de controle de zoonoses para os municípios do Amazonas;</t>
  </si>
  <si>
    <t xml:space="preserve">2.5-AÇÕES DE VIGILÂNCIA, PREVENÇÃO E CONTROLE DE ZOONOSES. </t>
  </si>
  <si>
    <t>2.4.2- VIGILÂNCIA DE POPULAÇÕES EXPOSTAS A AGROTÓXICOS: VSPEA</t>
  </si>
  <si>
    <t>2.4.3- VIGILÂNCIA A EVENTOS E DESASTRES - VIGIDESASTRES</t>
  </si>
  <si>
    <t xml:space="preserve"> Coordenar, monitorar, apoiar e assessorar tecnicamente , nas ações de Vigilância Epidemiológica das doenças transmissíveis, não transmissíveis e agravos, e nos programas de tuberculose e imunização sistematicamente no Estado;</t>
  </si>
  <si>
    <t>Monitorar os municípios nas ações de vigilância epidemiológica.</t>
  </si>
  <si>
    <t>Realizar a investigação de agravos inusitados, quando superada a capacidade de realização do município;</t>
  </si>
  <si>
    <t>Capacitar recursos humanos da área de vigilância epidemiológica em diversos níveis nos municípios do Estado ( Curso Básico de Vigilância Epidemiológica-CBVE)</t>
  </si>
  <si>
    <t>Monitorar e analisar os dados de forma continua, de modo a avaliar o impacto das ações de vigilância e controle, por meio de indicadores de dados epidemiológicos e alcance de metas pactuadas, a fim de contribuir para o controle da ocorrência desses eventos no Estado do Amazonas.</t>
  </si>
  <si>
    <t>·  Monitorar tecnicamente os núcleos de vigilância epidemiológica hospitalar no Estado.</t>
  </si>
  <si>
    <t>Realizar oito oficinas SAVVIS com 21 municípios</t>
  </si>
  <si>
    <t>·  Realizar eventos: maio amarelo –  Semana de prevenção do transito ; Eventos diversos com os servidores; Vacinação dos funcionários da FVS; Outubro Rosa – Saúde da mulher e Novembro azul – evento saúde do homem;</t>
  </si>
  <si>
    <t>Coordenar a distribuição e execução das ações que envolvem o uso de imunobiológicos, assim como monitorar a ocorrência dos eventos adversos graves e inusitados temporalmente associados a vacinação;</t>
  </si>
  <si>
    <t>Realizar duas capacitações técnicas em rede de frio e salas de vacina para nível superior.</t>
  </si>
  <si>
    <t xml:space="preserve"> Coordenar, monitorar, avaliar e supervisionar o Programa Estadual de Controle da Tuberculose nos 62 municípios.</t>
  </si>
  <si>
    <t>·  Realizar  7 visitas “in loco” de monitoramento das ações de controle da tuberculose nos municípios de Parintins, Rio Preto da Eva, Maués, Coari, Jutaí, Tonantins e Barcelos;</t>
  </si>
  <si>
    <t>·  Atuar em parcerias com outras instituições governamentais e não governamentais.</t>
  </si>
  <si>
    <t>Realizar o Inquerito de tuberculose em populações especiais (pop rua, pop indígena)</t>
  </si>
  <si>
    <t xml:space="preserve">Capacitar profissionais em Vigilancia Epidemiológica da Dengue e chikungunya, em 23 municípios. </t>
  </si>
  <si>
    <t>Capacitar os profissionais de saúde nas ações de Vigilancia das Doenças de Transmissão Hidrica Alimentar- DTHA, por meio da monitorização das Doenças Diarreicas Aguda-DDA em unidades sentinelas em 18 municípios.</t>
  </si>
  <si>
    <t>Capacitar profissionais em Doenças Exantemáticas, Tetano Acidental e Neonatal e Febre amarela em 18 municípios.</t>
  </si>
  <si>
    <t>Implementar  as ações de vigilancia epidemiologica das doenças e agravos de notificação compulsória com enfase em Doenças Exantemáticas, Tétano Acidental e Febre Amarela. Implementar as  medidas de prevenção, controle e monitoramento das condições de risco das doenças, consolidando a eliminação do Sarampo e da Rubeola congênita, e o  inicio do processo de eliminação do Tétano Acidental no Estado, nos 7 municípios.</t>
  </si>
  <si>
    <t xml:space="preserve">·  Realizar capacitações em manejo da tuberculose em 10 municípios. </t>
  </si>
  <si>
    <t>5.5-AÇÕES DO CENTRO DE INFORMAÇÕES ESTRATÉGICAS EM VIGILÂNCIA EM SAÚDE DO AMAZONAS- CIEVS</t>
  </si>
  <si>
    <t xml:space="preserve"> 5- Operacionalização das Ações Estratégicas e de Gestão da FVS</t>
  </si>
  <si>
    <t>5.4-AÇÕES DO NÚCLEO DE EDUCAÇÃO EM SAÚDE</t>
  </si>
  <si>
    <t>5.1- AÇÕES DO NÚCLEO DE SISTEMAS DE INFORMAÇÕES EM SAÚDE :</t>
  </si>
  <si>
    <t>5.3- AÇÕES  DA SALA DE ANÁLISE DA SITUAÇÃO DE SAÚDE</t>
  </si>
  <si>
    <t>5.2- AÇÕES DE AUDITORIA</t>
  </si>
  <si>
    <t>Coordenar as atividades do Programa de Apoio à Iniciação Cientifica- PAIC/FVS-AM, conforme Cooperação Técnica entre a FVS-AM e FAPEAM.</t>
  </si>
  <si>
    <t>programa</t>
  </si>
  <si>
    <t>residente</t>
  </si>
  <si>
    <t xml:space="preserve">Participar da Realização  dos "Cursos Formativos - PAIC/FVS-AM.
</t>
  </si>
  <si>
    <t>Gerenciar as atividades dos 04 (quatro) residentes do Programa de Residência Multiprofissional em Saúde Coletiva que por meio de Cooperação Técnica entre a FVS-AM e o IESC/UFRJ.</t>
  </si>
  <si>
    <t>Gerenciar as atividades do aluno residente,  do Programa de Residência Multiprofissional de Vigilância em Saúde que por meio de Cooperação Técnica entre a FVS-AM e a Secretaria de Saúde do Recife.</t>
  </si>
  <si>
    <t>0,0</t>
  </si>
  <si>
    <t xml:space="preserve"> 4- Operacionalização das Ações de Vigilância Sanitária</t>
  </si>
  <si>
    <t>3-Operacionalização das Ações de Vigilância Epidemiológica.</t>
  </si>
  <si>
    <t xml:space="preserve">Participar como colaboradora do Projeto do Sistema de Informação IRIS, de Causa Básica de Óbito junto ao Ministerio da Saúde.  Este projeto envolve 6 municípios do Estado </t>
  </si>
  <si>
    <t>Justificativas de metas não executadas e de metas com baixa execução em 2017</t>
  </si>
  <si>
    <r>
      <t xml:space="preserve">2.1-AÇÕES DE VIGILÂNCIA, PREVENÇÃO E CONTROLE DA MALÁRIA.          </t>
    </r>
    <r>
      <rPr>
        <b/>
        <sz val="11"/>
        <color rgb="FFFF0000"/>
        <rFont val="Arial Narrow"/>
        <family val="2"/>
      </rPr>
      <t xml:space="preserve"> </t>
    </r>
  </si>
  <si>
    <r>
      <t xml:space="preserve"> 2.2-AÇÕES DE VIGILÂNCIA, PREVENÇÃO E CONTROLE DE DOENÇAS TRANSMITIDAS PELO </t>
    </r>
    <r>
      <rPr>
        <b/>
        <i/>
        <sz val="11"/>
        <color theme="1"/>
        <rFont val="Arial Narrow"/>
        <family val="2"/>
      </rPr>
      <t xml:space="preserve">Aedes aegypti         </t>
    </r>
  </si>
  <si>
    <r>
      <t xml:space="preserve"> Monitorar   e supervisionar as ações de vigilância entomológica dos 20 municípios não infestados no Amazonas, e implantar o monitoramento por meio de armadilhas ovitrampas nestes municípios com o objetivo de detectar precocemente a possível introdução do </t>
    </r>
    <r>
      <rPr>
        <i/>
        <sz val="11"/>
        <color theme="1"/>
        <rFont val="Arial Narrow"/>
        <family val="2"/>
      </rPr>
      <t>Aedes aegypti</t>
    </r>
    <r>
      <rPr>
        <sz val="11"/>
        <color theme="1"/>
        <rFont val="Arial Narrow"/>
        <family val="2"/>
      </rPr>
      <t>;</t>
    </r>
  </si>
  <si>
    <r>
      <t xml:space="preserve">Coordenar  e Monitorar a realização de 03 Levantamentos de índices rápidos de infestação por </t>
    </r>
    <r>
      <rPr>
        <i/>
        <sz val="11"/>
        <color theme="1"/>
        <rFont val="Arial Narrow"/>
        <family val="2"/>
      </rPr>
      <t xml:space="preserve">Aedes aegypti </t>
    </r>
    <r>
      <rPr>
        <sz val="11"/>
        <color theme="1"/>
        <rFont val="Arial Narrow"/>
        <family val="2"/>
      </rPr>
      <t xml:space="preserve">nos 42 municípios infestados </t>
    </r>
  </si>
  <si>
    <r>
      <t xml:space="preserve">·Pactuar ações integradas com objetivo de manter  a média dos Índices de Infestação Predial IIP ≤ 1% para </t>
    </r>
    <r>
      <rPr>
        <b/>
        <i/>
        <sz val="11"/>
        <color theme="1"/>
        <rFont val="Arial Narrow"/>
        <family val="2"/>
      </rPr>
      <t>Aedes aegypti</t>
    </r>
    <r>
      <rPr>
        <sz val="11"/>
        <color theme="1"/>
        <rFont val="Arial Narrow"/>
        <family val="2"/>
      </rPr>
      <t xml:space="preserve"> nos municipios infestados</t>
    </r>
    <r>
      <rPr>
        <i/>
        <sz val="11"/>
        <color theme="1"/>
        <rFont val="Arial Narrow"/>
        <family val="2"/>
      </rPr>
      <t>;</t>
    </r>
  </si>
  <si>
    <r>
      <t xml:space="preserve">   Implantar o projeto de monitoramento de </t>
    </r>
    <r>
      <rPr>
        <i/>
        <sz val="11"/>
        <color theme="1"/>
        <rFont val="Arial Narrow"/>
        <family val="2"/>
      </rPr>
      <t>Aedes aegypti</t>
    </r>
    <r>
      <rPr>
        <sz val="11"/>
        <color theme="1"/>
        <rFont val="Arial Narrow"/>
        <family val="2"/>
      </rPr>
      <t xml:space="preserve"> utilizando armadilhas de oviposição, em 20 municípios prioritários e infestados em 2017;</t>
    </r>
  </si>
  <si>
    <r>
      <t xml:space="preserve">Realizar eclosão de ovos de </t>
    </r>
    <r>
      <rPr>
        <i/>
        <sz val="11"/>
        <color theme="1"/>
        <rFont val="Arial Narrow"/>
        <family val="2"/>
      </rPr>
      <t>Aedes</t>
    </r>
    <r>
      <rPr>
        <sz val="11"/>
        <color theme="1"/>
        <rFont val="Arial Narrow"/>
        <family val="2"/>
      </rPr>
      <t xml:space="preserve"> de palhetas provenientes dos municípios com ovitrampas instaladas</t>
    </r>
  </si>
  <si>
    <r>
      <t>Disponibilizar insumos de laboratório aos municípios com o Programa VIGIAGUA implantado, (</t>
    </r>
    <r>
      <rPr>
        <sz val="11"/>
        <rFont val="Arial Narrow"/>
        <family val="2"/>
      </rPr>
      <t>Apuí, Atalaia do Norte,  Autazes, Benjamin Constant</t>
    </r>
    <r>
      <rPr>
        <sz val="11"/>
        <color rgb="FFFF0000"/>
        <rFont val="Arial Narrow"/>
        <family val="2"/>
      </rPr>
      <t xml:space="preserve">, </t>
    </r>
    <r>
      <rPr>
        <sz val="11"/>
        <rFont val="Arial Narrow"/>
        <family val="2"/>
      </rPr>
      <t>Borba, Barreirinha, Careiro, Canutama, Coari,  Eirunepé, Itacoatiara</t>
    </r>
    <r>
      <rPr>
        <sz val="11"/>
        <color theme="1"/>
        <rFont val="Arial Narrow"/>
        <family val="2"/>
      </rPr>
      <t xml:space="preserve">,  Manicoré, Maués, Nova Olinda do Norte,  Novo Aripuanã,  Parintins, Presidente Figueiredo, São Paulo de Olivença, São Gabriel da Cachoeira, Tabatinga, Tefé, Urucurituba)  </t>
    </r>
  </si>
  <si>
    <r>
      <t xml:space="preserve"> Programar a distribuição de 3.800.000 unidades hipoclorito de sódio a 2,5%  e enviar aos </t>
    </r>
    <r>
      <rPr>
        <b/>
        <sz val="11"/>
        <color theme="1"/>
        <rFont val="Arial Narrow"/>
        <family val="2"/>
      </rPr>
      <t xml:space="preserve">61 Municípios, </t>
    </r>
    <r>
      <rPr>
        <sz val="11"/>
        <color theme="1"/>
        <rFont val="Arial Narrow"/>
        <family val="2"/>
      </rPr>
      <t>conforme a demanda.</t>
    </r>
  </si>
  <si>
    <r>
      <t>  Apoiar a equipe da SEMSA - Manaus na implementação do Projeto Piloto (</t>
    </r>
    <r>
      <rPr>
        <i/>
        <sz val="11"/>
        <color theme="1"/>
        <rFont val="Arial Narrow"/>
        <family val="2"/>
      </rPr>
      <t>Atenção Integral à Saúde de População Exposta a Agrotóxico</t>
    </r>
    <r>
      <rPr>
        <sz val="11"/>
        <color theme="1"/>
        <rFont val="Arial Narrow"/>
        <family val="2"/>
      </rPr>
      <t>) da Comunidade Valparaíso;</t>
    </r>
  </si>
  <si>
    <r>
      <t xml:space="preserve">Continuar o desenvolvimento das atividades do Projeto Piloto na </t>
    </r>
    <r>
      <rPr>
        <b/>
        <sz val="11"/>
        <color theme="1"/>
        <rFont val="Arial Narrow"/>
        <family val="2"/>
      </rPr>
      <t>Vila do Engenho/Itacoatiara</t>
    </r>
    <r>
      <rPr>
        <sz val="11"/>
        <color theme="1"/>
        <rFont val="Arial Narrow"/>
        <family val="2"/>
      </rPr>
      <t>.</t>
    </r>
  </si>
  <si>
    <r>
      <t>61</t>
    </r>
    <r>
      <rPr>
        <sz val="11"/>
        <color rgb="FFFF0000"/>
        <rFont val="Arial Narrow"/>
        <family val="2"/>
      </rPr>
      <t>*</t>
    </r>
  </si>
  <si>
    <r>
      <t>3</t>
    </r>
    <r>
      <rPr>
        <vertAlign val="superscript"/>
        <sz val="11"/>
        <color rgb="FFFF0000"/>
        <rFont val="Arial Narrow"/>
        <family val="2"/>
      </rPr>
      <t>(1)</t>
    </r>
  </si>
  <si>
    <r>
      <t>2</t>
    </r>
    <r>
      <rPr>
        <vertAlign val="superscript"/>
        <sz val="11"/>
        <color rgb="FFFF0000"/>
        <rFont val="Arial Narrow"/>
        <family val="2"/>
      </rPr>
      <t>(2)</t>
    </r>
  </si>
  <si>
    <r>
      <t>3</t>
    </r>
    <r>
      <rPr>
        <vertAlign val="superscript"/>
        <sz val="11"/>
        <color rgb="FFFF0000"/>
        <rFont val="Arial Narrow"/>
        <family val="2"/>
      </rPr>
      <t>(3)</t>
    </r>
  </si>
  <si>
    <r>
      <t>1</t>
    </r>
    <r>
      <rPr>
        <vertAlign val="superscript"/>
        <sz val="11"/>
        <color rgb="FFFF0000"/>
        <rFont val="Arial Narrow"/>
        <family val="2"/>
      </rPr>
      <t>(4)</t>
    </r>
  </si>
  <si>
    <r>
      <t xml:space="preserve">Monitorar o atendimento aos pacientes agredidos por animais transmissores da raiva </t>
    </r>
    <r>
      <rPr>
        <sz val="11"/>
        <color rgb="FFFF0000"/>
        <rFont val="Arial Narrow"/>
        <family val="2"/>
      </rPr>
      <t>**</t>
    </r>
  </si>
  <si>
    <r>
      <t>Monitorar o atendimento aos pacientes com acidentes por animais peçonhentos</t>
    </r>
    <r>
      <rPr>
        <sz val="11"/>
        <color rgb="FFFF0000"/>
        <rFont val="Arial Narrow"/>
        <family val="2"/>
      </rPr>
      <t>*</t>
    </r>
    <r>
      <rPr>
        <sz val="11"/>
        <rFont val="Arial Narrow"/>
        <family val="2"/>
      </rPr>
      <t xml:space="preserve"> / </t>
    </r>
    <r>
      <rPr>
        <sz val="11"/>
        <color rgb="FFFF0000"/>
        <rFont val="Arial Narrow"/>
        <family val="2"/>
      </rPr>
      <t>**</t>
    </r>
  </si>
  <si>
    <r>
      <t>2</t>
    </r>
    <r>
      <rPr>
        <vertAlign val="superscript"/>
        <sz val="11"/>
        <color rgb="FFFF0000"/>
        <rFont val="Arial Narrow"/>
        <family val="2"/>
      </rPr>
      <t>(5)</t>
    </r>
  </si>
  <si>
    <r>
      <t xml:space="preserve">2 </t>
    </r>
    <r>
      <rPr>
        <vertAlign val="superscript"/>
        <sz val="11"/>
        <color rgb="FFFF0000"/>
        <rFont val="Arial Narrow"/>
        <family val="2"/>
      </rPr>
      <t>(6)</t>
    </r>
  </si>
  <si>
    <r>
      <rPr>
        <sz val="11"/>
        <color indexed="10"/>
        <rFont val="Arial Narrow"/>
        <family val="2"/>
      </rPr>
      <t>*</t>
    </r>
    <r>
      <rPr>
        <sz val="11"/>
        <rFont val="Arial Narrow"/>
        <family val="2"/>
      </rPr>
      <t>Excessão município de Careiro da Várzea</t>
    </r>
  </si>
  <si>
    <r>
      <rPr>
        <sz val="11"/>
        <color rgb="FFFF0000"/>
        <rFont val="Arial Narrow"/>
        <family val="2"/>
      </rPr>
      <t>**</t>
    </r>
    <r>
      <rPr>
        <sz val="11"/>
        <rFont val="Arial Narrow"/>
        <family val="2"/>
      </rPr>
      <t xml:space="preserve"> Dados sujeitos à revisão </t>
    </r>
  </si>
  <si>
    <r>
      <rPr>
        <vertAlign val="superscript"/>
        <sz val="11"/>
        <color rgb="FFFF0000"/>
        <rFont val="Arial Narrow"/>
        <family val="2"/>
      </rPr>
      <t>(2)</t>
    </r>
    <r>
      <rPr>
        <sz val="11"/>
        <color theme="1"/>
        <rFont val="Arial Narrow"/>
        <family val="2"/>
      </rPr>
      <t>Suspeita raiva canina em Parintins; raiva bovina em Canutama.</t>
    </r>
  </si>
  <si>
    <r>
      <rPr>
        <vertAlign val="superscript"/>
        <sz val="11"/>
        <color rgb="FFFF0000"/>
        <rFont val="Arial Narrow"/>
        <family val="2"/>
      </rPr>
      <t>(3)</t>
    </r>
    <r>
      <rPr>
        <sz val="11"/>
        <color theme="1"/>
        <rFont val="Arial Narrow"/>
        <family val="2"/>
      </rPr>
      <t>Implementar ações Febre Amarela; Notificação de epizootias; Ocorrência de acidentes por animais peçonhentos.</t>
    </r>
  </si>
  <si>
    <r>
      <rPr>
        <vertAlign val="superscript"/>
        <sz val="11"/>
        <color rgb="FFFF0000"/>
        <rFont val="Arial Narrow"/>
        <family val="2"/>
      </rPr>
      <t>(4)</t>
    </r>
    <r>
      <rPr>
        <sz val="11"/>
        <color theme="1"/>
        <rFont val="Arial Narrow"/>
        <family val="2"/>
      </rPr>
      <t xml:space="preserve"> Visita Técnica nos municípios de Barcelos, Santa Isabel do Rio Negro e São Gabriel da Cachoeira em parceria com as Forças Armadas</t>
    </r>
  </si>
  <si>
    <r>
      <rPr>
        <vertAlign val="superscript"/>
        <sz val="11"/>
        <color rgb="FFFF0000"/>
        <rFont val="Arial Narrow"/>
        <family val="2"/>
      </rPr>
      <t xml:space="preserve">(5) </t>
    </r>
    <r>
      <rPr>
        <sz val="11"/>
        <color theme="1"/>
        <rFont val="Arial Narrow"/>
        <family val="2"/>
      </rPr>
      <t>Curso de Atualização Manejo e Controle de Leishmanioses, Rio de Janeiro/RJ; Seminário sobre Vigilância de Acidentes por Animais Peçonhentos , Niterói/RJ.</t>
    </r>
  </si>
  <si>
    <r>
      <rPr>
        <vertAlign val="superscript"/>
        <sz val="11"/>
        <color rgb="FFFF0000"/>
        <rFont val="Arial Narrow"/>
        <family val="2"/>
      </rPr>
      <t>(6)</t>
    </r>
    <r>
      <rPr>
        <sz val="11"/>
        <color theme="1"/>
        <rFont val="Arial Narrow"/>
        <family val="2"/>
      </rPr>
      <t xml:space="preserve"> Palestrante na XXIII  Câmara de Presidentes dos CRMV´S Norte, Nordeste e Espírito Santo; Participação da GZ no Circuito do Dia Mundial da Saúde da FVS;  </t>
    </r>
  </si>
  <si>
    <t>4</t>
  </si>
  <si>
    <t>95 Escolas/ 31 UBS</t>
  </si>
  <si>
    <t>189 Escolas/ 105 UBS</t>
  </si>
  <si>
    <t>Datas canceladas pela SEDUC ou por impossibilidade do palestrante em participar</t>
  </si>
  <si>
    <t>Foi realizado um menor número de capturas, devido ao maior tempo necessário em municípios trabalhados.</t>
  </si>
  <si>
    <r>
      <t>1</t>
    </r>
    <r>
      <rPr>
        <vertAlign val="superscript"/>
        <sz val="11"/>
        <color rgb="FFFF0000"/>
        <rFont val="Arial Narrow"/>
        <family val="2"/>
      </rPr>
      <t>(8)</t>
    </r>
  </si>
  <si>
    <r>
      <t>1</t>
    </r>
    <r>
      <rPr>
        <vertAlign val="superscript"/>
        <sz val="11"/>
        <color rgb="FFFF0000"/>
        <rFont val="Arial Narrow"/>
        <family val="2"/>
      </rPr>
      <t>(9)</t>
    </r>
  </si>
  <si>
    <r>
      <t>2</t>
    </r>
    <r>
      <rPr>
        <vertAlign val="superscript"/>
        <sz val="11"/>
        <color rgb="FFFF0000"/>
        <rFont val="Arial Narrow"/>
        <family val="2"/>
      </rPr>
      <t>(10)</t>
    </r>
  </si>
  <si>
    <r>
      <t>2</t>
    </r>
    <r>
      <rPr>
        <vertAlign val="superscript"/>
        <sz val="11"/>
        <color rgb="FFFF0000"/>
        <rFont val="Arial Narrow"/>
        <family val="2"/>
      </rPr>
      <t>(11)</t>
    </r>
  </si>
  <si>
    <r>
      <t>1</t>
    </r>
    <r>
      <rPr>
        <vertAlign val="superscript"/>
        <sz val="11"/>
        <color rgb="FFFF0000"/>
        <rFont val="Arial Narrow"/>
        <family val="2"/>
      </rPr>
      <t>(7)</t>
    </r>
  </si>
  <si>
    <r>
      <t>4</t>
    </r>
    <r>
      <rPr>
        <vertAlign val="superscript"/>
        <sz val="11"/>
        <color rgb="FFFF0000"/>
        <rFont val="Arial Narrow"/>
        <family val="2"/>
      </rPr>
      <t>(12)</t>
    </r>
  </si>
  <si>
    <r>
      <rPr>
        <vertAlign val="superscript"/>
        <sz val="11"/>
        <color rgb="FFFF0000"/>
        <rFont val="Arial Narrow"/>
        <family val="2"/>
      </rPr>
      <t xml:space="preserve">(1) </t>
    </r>
    <r>
      <rPr>
        <sz val="11"/>
        <rFont val="Arial Narrow"/>
        <family val="2"/>
      </rPr>
      <t>Investigação de epizootia de febre amarela em primatas não humanos-PNH em Novo Aripuanã; raiva bovina em Careiro da Várzea; Leismaniose Visceral em Manaus</t>
    </r>
  </si>
  <si>
    <r>
      <rPr>
        <vertAlign val="superscript"/>
        <sz val="11"/>
        <color rgb="FFFF0000"/>
        <rFont val="Arial Narrow"/>
        <family val="2"/>
      </rPr>
      <t>(7)</t>
    </r>
    <r>
      <rPr>
        <sz val="11"/>
        <rFont val="Arial Narrow"/>
        <family val="2"/>
      </rPr>
      <t>Participação da GZ no Saúde de Rua</t>
    </r>
  </si>
  <si>
    <r>
      <rPr>
        <vertAlign val="superscript"/>
        <sz val="11"/>
        <color rgb="FFFF0000"/>
        <rFont val="Arial Narrow"/>
        <family val="2"/>
      </rPr>
      <t>(8)</t>
    </r>
    <r>
      <rPr>
        <sz val="11"/>
        <color theme="1"/>
        <rFont val="Arial Narrow"/>
        <family val="2"/>
      </rPr>
      <t>Investigação de raiva humana em Barcelos</t>
    </r>
  </si>
  <si>
    <r>
      <rPr>
        <vertAlign val="superscript"/>
        <sz val="11"/>
        <color rgb="FFFF0000"/>
        <rFont val="Arial Narrow"/>
        <family val="2"/>
      </rPr>
      <t>(9)</t>
    </r>
    <r>
      <rPr>
        <sz val="11"/>
        <color theme="1"/>
        <rFont val="Arial Narrow"/>
        <family val="2"/>
      </rPr>
      <t xml:space="preserve"> "Intensificação das ações de vigilância epidemiológica e ambiental para casos suspeitos de raiva humana e animal no Amazonas".</t>
    </r>
  </si>
  <si>
    <r>
      <rPr>
        <vertAlign val="superscript"/>
        <sz val="11"/>
        <color rgb="FFFF0000"/>
        <rFont val="Arial Narrow"/>
        <family val="2"/>
      </rPr>
      <t xml:space="preserve">(10) </t>
    </r>
    <r>
      <rPr>
        <sz val="11"/>
        <color theme="1"/>
        <rFont val="Arial Narrow"/>
        <family val="2"/>
      </rPr>
      <t>Parceria com o IBAMA no "Projeto de Vigilância da Raiva Silvestre"; Parceria com RESEX e ICMBIO nas ações de prevenção e controle da raiva em Barcelos.</t>
    </r>
  </si>
  <si>
    <r>
      <rPr>
        <vertAlign val="superscript"/>
        <sz val="11"/>
        <color rgb="FFFF0000"/>
        <rFont val="Arial Narrow"/>
        <family val="2"/>
      </rPr>
      <t>(11)</t>
    </r>
    <r>
      <rPr>
        <sz val="11"/>
        <color theme="1"/>
        <rFont val="Arial Narrow"/>
        <family val="2"/>
      </rPr>
      <t xml:space="preserve"> Reunião de Programas Estaduais de Controle da Raiva dos Herbívoros Região Norte, Belém/PA; Oficina Macroregional de Vigilância Integrada de Febre Amarela </t>
    </r>
  </si>
  <si>
    <t>e Treinamento em Vigilância Integrada da Febre Amarela: Vigilância Epidemiológica, de Epizootias em PNH e Entomológica na região amazônica, Palmas/TO.</t>
  </si>
  <si>
    <r>
      <rPr>
        <vertAlign val="superscript"/>
        <sz val="11"/>
        <color rgb="FFFF0000"/>
        <rFont val="Arial Narrow"/>
        <family val="2"/>
      </rPr>
      <t>(12)</t>
    </r>
    <r>
      <rPr>
        <sz val="11"/>
        <color theme="1"/>
        <rFont val="Arial Narrow"/>
        <family val="2"/>
      </rPr>
      <t xml:space="preserve"> Participação no Evento " Dia Mundial Contra a Raiva"; Participação na 1a Conferência Estadual de Vigilância em Saúde; Participação na Semana Nacional de Mobilização contra o Aedes Aegypt;</t>
    </r>
  </si>
  <si>
    <t>Palestrante na IX Semana Acadêmica de Medicina Veterinária - 6 a 9/11/2017 com a palestra "Prevenção e Profilaxia da Raiva Humana".</t>
  </si>
  <si>
    <t>Priorização da infraestrutura do setor de capacitação da FVS-AM para o curso PROEPI/Básico em investigação de campo (surtos) do Ministério da Saúde . O curso formativo foi transferido para fevereiro/2018.</t>
  </si>
  <si>
    <t>Meta com alta execução.</t>
  </si>
  <si>
    <t>Não foi programada nenhuma ação integrada nos municípios, devido ao Decreto nº 38.310 de 09 de outubro de 2017, que suspendeu custos, impossibilitando o pagameno de diárias aos profissionais de VISA do Estado.</t>
  </si>
  <si>
    <t>Não foi possível a implantação do sistema no servidor da FVS, devido à insuficiência de técnicos de TI  especializados.</t>
  </si>
  <si>
    <t>Meta alcançada..</t>
  </si>
  <si>
    <t>Não foi realizado o II Módulo do Curso de Atualização em Vigilância Sanitária, no 3º Quadrimestre, devido ao Decreto nº 38.310 de 09 de outubro de 2017, que suspendeu custos, impossibilitando o pagameno de diárias aos profissionais de VISA dos municípios.</t>
  </si>
  <si>
    <t>0</t>
  </si>
  <si>
    <t>Não foi realizada nenhum monitoramento nos municípios, devido ao Decreto nº 38.310 de 09 de outubro de 2017, que suspendeu custos, impossibilitando o pagameno de diárias aos profissionais de VISA do Estado.</t>
  </si>
  <si>
    <t>Não foi realizada nenhum monitoramento, devido a insuficiência de carros, no período da manhã para levar as equipes do DEVISA, uma vez que os carroos disponíveis para o Departamento já estavam ocupados para outras ações do DEVISA.</t>
  </si>
  <si>
    <t>Não houve a implantação do Sistema de Gestão, visto que no ano de 2017 houve somente reuniões de organização, para priorização das etapas da implantação do Sistema de Gestão pela ANVISA, juntamente com os demais entes do Sistema Nacional de Vigilância Sanitária-SNVS, por meio do projeto INTEGRAVISA.</t>
  </si>
  <si>
    <r>
      <t xml:space="preserve">Adquirir botes, motores de popa, bombas de aplicação de inseticidas e veículos, com posterior repasse para os municípios incluídos no Plano de Eliminação de Malária causada por </t>
    </r>
    <r>
      <rPr>
        <i/>
        <sz val="11"/>
        <color theme="1"/>
        <rFont val="Arial Narrow"/>
        <family val="2"/>
      </rPr>
      <t>Plasmódio falciparum:</t>
    </r>
  </si>
  <si>
    <t>Capacitar profissionais que atuam nas salas de vacinas dos municípios</t>
  </si>
  <si>
    <t>Avaliar e acompanhar as ações de imunizações através do sistema SI-PNI.</t>
  </si>
  <si>
    <t>Realizar duas capacitações em Sistema SI-PNI e SIES.</t>
  </si>
  <si>
    <t xml:space="preserve">Monitorar o Sistema de Informação do Programa Nacional de Imunização (SI-PNI) nos municípios. </t>
  </si>
  <si>
    <t>Participação na reunião da Vigilância Epidemiologica da Influenza e doenças Neuroinvasivas, com representante do LACEN sobre coleta e processamento de amostras</t>
  </si>
  <si>
    <t>Participação na Reunião com Técnicos do Ministério da Saúde sobre as atividades da VE das Doenças Exantemáticas e Plano de sustentabilidade da Ve no Estado</t>
  </si>
  <si>
    <t>Participação na reunião na sede desta Fundação quando foi discutida sobre o alerta do Ministrério da Saude sobre a possibilidade da ocorrencia de surto de H7n3 de Influenza em 2018</t>
  </si>
  <si>
    <t xml:space="preserve">Reunião Nacional de Vigilancia Epidemiologica das Doenças: (DTP) Diftéria, Tétano e Coqueluche </t>
  </si>
  <si>
    <t>Treinamento em Vigilancia de Febre Amarela: Vigilancia Epidemiologica Epizootias em PNH (primatas não humanos) e entomologia</t>
  </si>
  <si>
    <t>Reunião com Técnicos da ANVISA para descentralização da carteira Internacional de vacinas</t>
  </si>
  <si>
    <t xml:space="preserve">Participação em Reunião Nacional de Influenza </t>
  </si>
  <si>
    <t>Workshop</t>
  </si>
  <si>
    <t xml:space="preserve">Capacitar os profissionais da Vigilancia Epidemiológica e Atenção Básica em Manaus para os Sistemas SIM, SINASC, SINAN, e, Vigilância do Óbito para 30 muniípios </t>
  </si>
  <si>
    <t xml:space="preserve">Realizar Atualização do Reconhecimento Geográfico </t>
  </si>
  <si>
    <t xml:space="preserve">Orientar bolsistas, alunos do Projeto de Iniciação Científica -PAIC da FVS/AM  em Manaus 
</t>
  </si>
  <si>
    <t xml:space="preserve">Participar na 49ª Reunião Ordinária da CIEA, realizada no Auditório da FVS </t>
  </si>
  <si>
    <t xml:space="preserve">Participar na reunião sobre o tema: Saúde de Rua, da Rede Amazônica de Televisão </t>
  </si>
  <si>
    <t>Realizar supervisão e acompanhamento das ações de vigilância nos municípios (Manacapuru, Presidente Figueiredo, Itacoatiara, Rio Preto da Eva, Manaus e Iranduba) já foram treinados para a implantação do VSPEA.</t>
  </si>
  <si>
    <t xml:space="preserve"> Emissão e encaminhamento de Nota Técnica (Alerta sobre Enchente e vazante dos Rios - Preparação e resposta) para os municípios do Estado.</t>
  </si>
  <si>
    <t xml:space="preserve">
O Estado do Amazonas notificou em 2017, 81.898 casos de malária, o que representa um incremento de 64% em relação ao mesmo período de 2016 (49.927 casos da doença), vale ressaltar que 32% da malária total notificada no estado, está concentrada na calha do rio negro (São Gabriel da Cachoeira , Barcelos e Santa Isabel do Rio Negro com  15.009 casos malária por área indígena, representando 54% da malária dos três municípios. 
A FVS-AM, vem mantendo o apoio a esses municípios por meio de visitas técnicas, capacitações e distribuição de equipamentos para fortalecer o controle vetorial, e transportes (fluviais e terrestres). As ações de controle  vem sendo mantidas, tais como Busca ativa; Diagnóstico precoce, imediato e adequado; monitoramento de mosquiteiro impregnado com inseticida de longa duração; bem como as ações de controle vetorial.
Justifica-se o aumento da malária, a fragilidade técnica nos municípios do estado, uma vez que houveram mudanças no corpo técnico das gerencias de endemias, devido a mudança na gestão de 54 municípios, 
</t>
  </si>
  <si>
    <t>Os veículos já foram adquiridos e não foram distribuidos nos municípios,.justificando que a  estão aguardando documentação burocratica, referente ao termo de doação e legalização juntos aos orgãos competentes.</t>
  </si>
  <si>
    <t xml:space="preserve"> Monitorar  e Assessorar os 42 municípios infestados e prioritários do estado;</t>
  </si>
  <si>
    <t>Não foram realizadas as capacitações programadas, devido ao Decreto nº 38.310 de 09 de outubro de 2017, que suspendeu custos, impossibilitando o pagameno de diárias aos profissionais da FVS.</t>
  </si>
  <si>
    <t>Não foi cumprida a referida meta em virtude do Decreto nº 38.310 de 09 de outubro de 2017, que suspendeu custos, impossibilitando, dessa forma, o cumprimento das ações programadas.</t>
  </si>
  <si>
    <t>Participar  da Ação de Promoção à Saúde em prol do Dia Mundial de Luta Contra a Raiva</t>
  </si>
  <si>
    <t>Realizar o treinamento em Epidemiologia de Campo Aplicada aos Serviços do SUS. EPISUS - Fundamental</t>
  </si>
  <si>
    <t>5.6- AÇÕES DA COMISSÃO ESTADUAL DE CONTROLE DE INFECÇÃO EM SERVIÇOS DE SAÚDE DO AMAZONAS- CECISS/AM</t>
  </si>
  <si>
    <t>5.7- AÇÕES DE ENSINO E PESQUISA</t>
  </si>
  <si>
    <t>5.8- AÇÕES DO GRUPO TÉCNICO DE INTEGRAÇÃO:</t>
  </si>
  <si>
    <t>Não foi cumprida a programação, em virtude do Decreto nº 38.310 de 09.10. 2017, que suspendeu custos e diárias, impossibilitando a execução da meta/ano.</t>
  </si>
  <si>
    <t>Os municipio de Manaus, Santo Antonio do Iça, Itapiranga, Boa Vista do Ramos, São Gabriel da Cachoeira e Tonantins, faltam enviar o 6º ciclo de visita, em decorrência de RH insuficientes.</t>
  </si>
  <si>
    <t>Não foi cumprida a programação, em virtude do Decreto nº 38.310 de 09.10. 2017, que suspendeu custos, impossibilitando a execução da meta/ano.</t>
  </si>
  <si>
    <t>Apresentação da Investigação de Surto da DVHA no ambiente Hospitalar, para técnicos dos Núcleos de Vigilancia Hospitalar</t>
  </si>
  <si>
    <t xml:space="preserve">Participação na Reunião Nacional de Vigilancia das doenças de Transmissão Hídrica e Alimentar em Brasília </t>
  </si>
  <si>
    <t>Meta programada não realizada, por contenção de despesas no Estado.</t>
  </si>
  <si>
    <t>Não foi cumprida a referida meta em virtude do Decreto nº 38.310 de 09 de outubro de 2017, que suspendeu custos e diárias, impossibilitando, dessa forma, o cumprimento das ações programadas.</t>
  </si>
  <si>
    <t>Unidades hipoclorito</t>
  </si>
  <si>
    <t>Não foi cumprida a programação, em virtude do Decreto nº 38.310 de 09.10. 2017, que suspendeu custos e diárias, impossibilitando a execução das metas/ano.</t>
  </si>
  <si>
    <t>Participação no I Workshop internacional de vigilância das doenças Neuroinvasivas por arbovirus</t>
  </si>
  <si>
    <t xml:space="preserve">Participação na reunião Nacional de Vigilancia Epidemiologica das Paralisias Flacidas Agudas </t>
  </si>
  <si>
    <t>Participar na reunião Nacional com Coordenadores do Tracoma em Manus com busca ativa de casos</t>
  </si>
  <si>
    <t>instituição</t>
  </si>
  <si>
    <t xml:space="preserve">Evento </t>
  </si>
  <si>
    <t>Participar do I Simpósio Estadual de TB e HIV no Amazonas</t>
  </si>
  <si>
    <t>Realizar o Treinamento de Formação de Brigadistas na Melhor Idade na UNATI</t>
  </si>
  <si>
    <t xml:space="preserve"> Participar da realização do Dia Nacional de Mobilização de Combate ao Aedes aegypti</t>
  </si>
  <si>
    <r>
      <t xml:space="preserve">Participar da equipe do projeto </t>
    </r>
    <r>
      <rPr>
        <b/>
        <sz val="11"/>
        <rFont val="Arial Narrow"/>
        <family val="2"/>
      </rPr>
      <t xml:space="preserve">"Avaliação de fatores epidemiológicos, vetoriais e humanos, ligados à transmissão do vírus Zika e outros arbovírus emergentes ou reemergentes em dois estados da Amazônia ocidental Brasileira" , </t>
    </r>
    <r>
      <rPr>
        <sz val="11"/>
        <rFont val="Arial Narrow"/>
        <family val="2"/>
      </rPr>
      <t>coordenação do</t>
    </r>
    <r>
      <rPr>
        <b/>
        <sz val="11"/>
        <rFont val="Arial Narrow"/>
        <family val="2"/>
      </rPr>
      <t xml:space="preserve"> </t>
    </r>
    <r>
      <rPr>
        <sz val="11"/>
        <rFont val="Arial Narrow"/>
        <family val="2"/>
      </rPr>
      <t xml:space="preserve">Centro de Pesquisas Leônidas e Maria Deane - Fiocruz Amazônia) </t>
    </r>
  </si>
  <si>
    <r>
      <t xml:space="preserve">Participar da equipe do projeto </t>
    </r>
    <r>
      <rPr>
        <b/>
        <sz val="11"/>
        <rFont val="Arial Narrow"/>
        <family val="2"/>
      </rPr>
      <t>"Desenvolvimento de modelos de classificação para apoio ao diagnóstico diferencial da infecção pelo vírus zika: contribuição para o aprimoramento da vigilância epidemiológica das arboviroses no Estado do Amazonas, Brasil"</t>
    </r>
    <r>
      <rPr>
        <sz val="11"/>
        <rFont val="Arial Narrow"/>
        <family val="2"/>
      </rPr>
      <t xml:space="preserve">., coordenação da Universidade Federal do Rio de Janeiro </t>
    </r>
  </si>
  <si>
    <r>
      <t xml:space="preserve">Realizar viagens integradas para ações de vigilância e controle do </t>
    </r>
    <r>
      <rPr>
        <i/>
        <sz val="11"/>
        <rFont val="Arial Narrow"/>
        <family val="2"/>
      </rPr>
      <t>Aedes aegypti</t>
    </r>
  </si>
  <si>
    <r>
      <t xml:space="preserve">Participar da realização a Semana Nacional de Mobilização de Combate ao </t>
    </r>
    <r>
      <rPr>
        <i/>
        <sz val="11"/>
        <rFont val="Arial Narrow"/>
        <family val="2"/>
      </rPr>
      <t>Aedes aegypti</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</si>
</sst>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0.0"/>
    <numFmt numFmtId="165" formatCode="#,##0.0"/>
  </numFmts>
  <fonts count="23" x14ac:knownFonts="1">
    <font>
      <sz val="11"/>
      <color theme="1"/>
      <name val="Calibri"/>
      <family val="2"/>
      <scheme val="minor"/>
    </font>
    <font>
      <sz val="10"/>
      <name val="Arial"/>
      <family val="2"/>
    </font>
    <font>
      <sz val="11"/>
      <color theme="1"/>
      <name val="Calibri"/>
      <family val="2"/>
      <scheme val="minor"/>
    </font>
    <font>
      <sz val="12"/>
      <color theme="1"/>
      <name val="Arial Narrow"/>
      <family val="2"/>
    </font>
    <font>
      <sz val="11"/>
      <color theme="1"/>
      <name val="Arial Narrow"/>
      <family val="2"/>
    </font>
    <font>
      <b/>
      <sz val="12"/>
      <color theme="1"/>
      <name val="Arial Narrow"/>
      <family val="2"/>
    </font>
    <font>
      <b/>
      <sz val="12"/>
      <name val="Arial Narrow"/>
      <family val="2"/>
    </font>
    <font>
      <b/>
      <sz val="11"/>
      <color rgb="FF000000"/>
      <name val="Arial Narrow"/>
      <family val="2"/>
    </font>
    <font>
      <sz val="12"/>
      <name val="Arial Narrow"/>
      <family val="2"/>
    </font>
    <font>
      <b/>
      <sz val="11"/>
      <color theme="1"/>
      <name val="Arial Narrow"/>
      <family val="2"/>
    </font>
    <font>
      <b/>
      <sz val="11"/>
      <name val="Arial Narrow"/>
      <family val="2"/>
    </font>
    <font>
      <sz val="11"/>
      <name val="Arial Narrow"/>
      <family val="2"/>
    </font>
    <font>
      <sz val="11"/>
      <color rgb="FF222222"/>
      <name val="Arial Narrow"/>
      <family val="2"/>
    </font>
    <font>
      <b/>
      <sz val="12"/>
      <color rgb="FFFF0000"/>
      <name val="Arial Narrow"/>
      <family val="2"/>
    </font>
    <font>
      <b/>
      <sz val="11"/>
      <color rgb="FFFF0000"/>
      <name val="Arial Narrow"/>
      <family val="2"/>
    </font>
    <font>
      <i/>
      <sz val="11"/>
      <color theme="1"/>
      <name val="Arial Narrow"/>
      <family val="2"/>
    </font>
    <font>
      <b/>
      <i/>
      <sz val="11"/>
      <color theme="1"/>
      <name val="Arial Narrow"/>
      <family val="2"/>
    </font>
    <font>
      <sz val="11"/>
      <color rgb="FFFF0000"/>
      <name val="Arial Narrow"/>
      <family val="2"/>
    </font>
    <font>
      <vertAlign val="superscript"/>
      <sz val="11"/>
      <color rgb="FFFF0000"/>
      <name val="Arial Narrow"/>
      <family val="2"/>
    </font>
    <font>
      <sz val="11"/>
      <color indexed="10"/>
      <name val="Arial Narrow"/>
      <family val="2"/>
    </font>
    <font>
      <sz val="10"/>
      <color theme="1"/>
      <name val="Arial Narrow"/>
      <family val="2"/>
    </font>
    <font>
      <sz val="11"/>
      <name val="Arial"/>
      <family val="2"/>
    </font>
    <font>
      <i/>
      <sz val="11"/>
      <name val="Arial Narrow"/>
      <family val="2"/>
    </font>
  </fonts>
  <fills count="6">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5">
    <xf numFmtId="0" fontId="0" fillId="0" borderId="0"/>
    <xf numFmtId="0" fontId="1" fillId="0" borderId="0"/>
    <xf numFmtId="9" fontId="2" fillId="0" borderId="0" applyFont="0" applyFill="0" applyBorder="0" applyAlignment="0" applyProtection="0"/>
    <xf numFmtId="0" fontId="1" fillId="0" borderId="0"/>
    <xf numFmtId="43" fontId="2" fillId="0" borderId="0" applyFont="0" applyFill="0" applyBorder="0" applyAlignment="0" applyProtection="0"/>
  </cellStyleXfs>
  <cellXfs count="185">
    <xf numFmtId="0" fontId="0" fillId="0" borderId="0" xfId="0"/>
    <xf numFmtId="0" fontId="4" fillId="0" borderId="0" xfId="0" applyFont="1"/>
    <xf numFmtId="0" fontId="4" fillId="0" borderId="0" xfId="0" applyFont="1" applyAlignment="1"/>
    <xf numFmtId="0" fontId="4" fillId="0" borderId="3" xfId="0" applyFont="1" applyBorder="1"/>
    <xf numFmtId="0" fontId="3" fillId="0" borderId="3" xfId="0" applyFont="1" applyBorder="1" applyAlignment="1">
      <alignment vertical="top" wrapText="1"/>
    </xf>
    <xf numFmtId="3" fontId="11" fillId="0" borderId="3" xfId="0" applyNumberFormat="1" applyFont="1" applyBorder="1" applyAlignment="1">
      <alignment horizontal="center" vertical="center"/>
    </xf>
    <xf numFmtId="3" fontId="11" fillId="3" borderId="3" xfId="0" applyNumberFormat="1" applyFont="1" applyFill="1" applyBorder="1" applyAlignment="1">
      <alignment horizontal="center" vertical="center"/>
    </xf>
    <xf numFmtId="0" fontId="4" fillId="0" borderId="3" xfId="0" applyFont="1" applyBorder="1" applyAlignment="1">
      <alignment horizontal="center" vertical="center"/>
    </xf>
    <xf numFmtId="3" fontId="4" fillId="0" borderId="3" xfId="0" applyNumberFormat="1" applyFont="1" applyBorder="1" applyAlignment="1">
      <alignment horizontal="center" vertical="center"/>
    </xf>
    <xf numFmtId="49" fontId="4" fillId="0" borderId="3" xfId="0" applyNumberFormat="1" applyFont="1" applyBorder="1" applyAlignment="1">
      <alignment horizontal="center" vertical="center"/>
    </xf>
    <xf numFmtId="0" fontId="11" fillId="0" borderId="3" xfId="0" applyFont="1" applyBorder="1" applyAlignment="1">
      <alignment vertical="center" wrapText="1"/>
    </xf>
    <xf numFmtId="0" fontId="11" fillId="0" borderId="3" xfId="0" applyFont="1" applyBorder="1" applyAlignment="1">
      <alignment vertical="center"/>
    </xf>
    <xf numFmtId="0" fontId="11" fillId="3" borderId="3" xfId="0" applyFont="1" applyFill="1" applyBorder="1" applyAlignment="1">
      <alignment vertical="center"/>
    </xf>
    <xf numFmtId="0" fontId="11" fillId="3"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3" fillId="0" borderId="0" xfId="0" applyFont="1"/>
    <xf numFmtId="0" fontId="3" fillId="0" borderId="0" xfId="0" applyFont="1" applyAlignment="1"/>
    <xf numFmtId="0" fontId="5" fillId="0" borderId="0" xfId="0" applyFont="1" applyAlignment="1"/>
    <xf numFmtId="0" fontId="4" fillId="0" borderId="3" xfId="0" applyFont="1" applyBorder="1" applyAlignment="1">
      <alignment horizontal="justify" vertical="center" wrapText="1"/>
    </xf>
    <xf numFmtId="49" fontId="11" fillId="0" borderId="3" xfId="0" applyNumberFormat="1" applyFont="1" applyBorder="1" applyAlignment="1">
      <alignment horizontal="center" vertical="center"/>
    </xf>
    <xf numFmtId="165" fontId="11" fillId="0" borderId="3" xfId="0" applyNumberFormat="1" applyFont="1" applyBorder="1" applyAlignment="1">
      <alignment horizontal="center" vertical="center"/>
    </xf>
    <xf numFmtId="0" fontId="11" fillId="0" borderId="3" xfId="0" applyFont="1" applyBorder="1" applyAlignment="1">
      <alignment horizontal="center" vertical="center"/>
    </xf>
    <xf numFmtId="49" fontId="11" fillId="0" borderId="3" xfId="0" applyNumberFormat="1" applyFont="1" applyBorder="1" applyAlignment="1">
      <alignment horizontal="center" vertical="center" wrapText="1"/>
    </xf>
    <xf numFmtId="3" fontId="11" fillId="0" borderId="3"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11" fillId="0" borderId="3" xfId="0" applyFont="1" applyBorder="1" applyAlignment="1">
      <alignment horizontal="center" vertical="center" wrapText="1"/>
    </xf>
    <xf numFmtId="0" fontId="4" fillId="0" borderId="3" xfId="0" applyFont="1" applyBorder="1" applyAlignment="1">
      <alignment wrapText="1"/>
    </xf>
    <xf numFmtId="0" fontId="4" fillId="0" borderId="3" xfId="0" applyFont="1" applyFill="1" applyBorder="1" applyAlignment="1">
      <alignment horizontal="justify" vertical="center" wrapText="1"/>
    </xf>
    <xf numFmtId="0" fontId="4" fillId="0" borderId="3" xfId="0" applyFont="1" applyFill="1" applyBorder="1" applyAlignment="1">
      <alignment vertical="center" wrapText="1"/>
    </xf>
    <xf numFmtId="49" fontId="4" fillId="0" borderId="3" xfId="0" applyNumberFormat="1" applyFont="1" applyBorder="1" applyAlignment="1">
      <alignment horizontal="center" vertical="center" wrapText="1"/>
    </xf>
    <xf numFmtId="0" fontId="11" fillId="0" borderId="3" xfId="0" applyFont="1" applyFill="1" applyBorder="1" applyAlignment="1">
      <alignment horizontal="center" vertical="center"/>
    </xf>
    <xf numFmtId="0" fontId="11" fillId="0" borderId="3" xfId="0" applyFont="1" applyBorder="1" applyAlignment="1">
      <alignment horizontal="justify" vertical="center" wrapText="1"/>
    </xf>
    <xf numFmtId="0" fontId="4" fillId="0" borderId="3" xfId="0" applyFont="1" applyFill="1" applyBorder="1" applyAlignment="1">
      <alignment horizontal="center" vertical="center" wrapText="1"/>
    </xf>
    <xf numFmtId="3" fontId="4" fillId="0" borderId="3" xfId="0" applyNumberFormat="1" applyFont="1" applyFill="1" applyBorder="1" applyAlignment="1">
      <alignment horizontal="center" vertical="center"/>
    </xf>
    <xf numFmtId="0" fontId="4" fillId="0" borderId="3" xfId="0" applyFont="1" applyFill="1" applyBorder="1" applyAlignment="1">
      <alignment horizontal="center" vertical="center"/>
    </xf>
    <xf numFmtId="0" fontId="4" fillId="3" borderId="3" xfId="0" applyFont="1" applyFill="1" applyBorder="1" applyAlignment="1">
      <alignment horizontal="center" vertical="center"/>
    </xf>
    <xf numFmtId="0" fontId="11" fillId="0" borderId="3" xfId="0" applyFont="1" applyFill="1" applyBorder="1" applyAlignment="1">
      <alignment horizontal="center" vertical="center" wrapText="1"/>
    </xf>
    <xf numFmtId="4" fontId="11" fillId="0" borderId="3" xfId="0" applyNumberFormat="1" applyFont="1" applyBorder="1" applyAlignment="1">
      <alignment horizontal="center" vertical="center"/>
    </xf>
    <xf numFmtId="0" fontId="4" fillId="0" borderId="3" xfId="0" applyFont="1" applyFill="1" applyBorder="1" applyAlignment="1">
      <alignment horizontal="left" vertical="center" wrapText="1"/>
    </xf>
    <xf numFmtId="0" fontId="11" fillId="0" borderId="3" xfId="0" applyFont="1" applyFill="1" applyBorder="1" applyAlignment="1">
      <alignment horizontal="justify" vertical="center" wrapText="1"/>
    </xf>
    <xf numFmtId="3" fontId="11" fillId="0" borderId="3" xfId="0" applyNumberFormat="1" applyFont="1" applyFill="1" applyBorder="1" applyAlignment="1">
      <alignment horizontal="center" vertical="center" wrapText="1"/>
    </xf>
    <xf numFmtId="0" fontId="4" fillId="3" borderId="3" xfId="0" applyFont="1" applyFill="1" applyBorder="1" applyAlignment="1">
      <alignment horizontal="justify" vertical="center" wrapText="1"/>
    </xf>
    <xf numFmtId="0" fontId="4" fillId="3" borderId="3" xfId="0" applyFont="1" applyFill="1" applyBorder="1" applyAlignment="1">
      <alignment horizontal="center" vertical="center" wrapText="1"/>
    </xf>
    <xf numFmtId="49" fontId="11" fillId="0" borderId="3" xfId="0" applyNumberFormat="1" applyFont="1" applyFill="1" applyBorder="1" applyAlignment="1">
      <alignment horizontal="center" vertical="center"/>
    </xf>
    <xf numFmtId="3" fontId="4" fillId="3" borderId="3" xfId="0" applyNumberFormat="1" applyFont="1" applyFill="1" applyBorder="1" applyAlignment="1">
      <alignment horizontal="center" vertical="center" wrapText="1"/>
    </xf>
    <xf numFmtId="3" fontId="4" fillId="0" borderId="3" xfId="0" applyNumberFormat="1" applyFont="1" applyFill="1" applyBorder="1" applyAlignment="1">
      <alignment horizontal="center" vertical="center" wrapText="1"/>
    </xf>
    <xf numFmtId="49" fontId="4" fillId="0" borderId="3" xfId="0" applyNumberFormat="1" applyFont="1" applyBorder="1" applyAlignment="1">
      <alignment horizontal="center" wrapText="1"/>
    </xf>
    <xf numFmtId="0" fontId="4" fillId="0" borderId="3" xfId="0" applyFont="1" applyBorder="1" applyAlignment="1">
      <alignment horizontal="center" wrapText="1"/>
    </xf>
    <xf numFmtId="164" fontId="4" fillId="0" borderId="3" xfId="0" applyNumberFormat="1" applyFont="1" applyBorder="1" applyAlignment="1">
      <alignment horizontal="center" vertical="center"/>
    </xf>
    <xf numFmtId="49" fontId="4" fillId="0" borderId="3"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xf>
    <xf numFmtId="3" fontId="11" fillId="0" borderId="3" xfId="0" applyNumberFormat="1" applyFont="1" applyFill="1" applyBorder="1" applyAlignment="1">
      <alignment horizontal="center" vertical="center"/>
    </xf>
    <xf numFmtId="3" fontId="12" fillId="0" borderId="3" xfId="0" applyNumberFormat="1" applyFont="1" applyFill="1" applyBorder="1" applyAlignment="1">
      <alignment horizontal="center" vertical="center"/>
    </xf>
    <xf numFmtId="0" fontId="11" fillId="0" borderId="6"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7" fillId="0" borderId="0" xfId="0" applyFont="1"/>
    <xf numFmtId="0" fontId="8" fillId="0" borderId="0" xfId="0" applyFont="1"/>
    <xf numFmtId="0" fontId="8" fillId="0" borderId="0" xfId="0" applyFont="1" applyAlignment="1"/>
    <xf numFmtId="0" fontId="11" fillId="0" borderId="0" xfId="0" applyFont="1"/>
    <xf numFmtId="164" fontId="11" fillId="0" borderId="3" xfId="2" applyNumberFormat="1" applyFont="1" applyBorder="1" applyAlignment="1">
      <alignment horizontal="center" vertical="center"/>
    </xf>
    <xf numFmtId="0" fontId="11" fillId="0" borderId="3" xfId="0" applyFont="1" applyBorder="1"/>
    <xf numFmtId="0" fontId="11" fillId="0" borderId="3" xfId="0" applyFont="1" applyBorder="1" applyAlignment="1">
      <alignment horizontal="left" vertical="top" wrapText="1"/>
    </xf>
    <xf numFmtId="0" fontId="11" fillId="3" borderId="3" xfId="0" applyFont="1" applyFill="1" applyBorder="1"/>
    <xf numFmtId="165" fontId="11" fillId="3" borderId="3" xfId="0" applyNumberFormat="1" applyFont="1" applyFill="1" applyBorder="1" applyAlignment="1">
      <alignment horizontal="center" vertical="center"/>
    </xf>
    <xf numFmtId="49" fontId="11" fillId="3" borderId="3" xfId="0" applyNumberFormat="1" applyFont="1" applyFill="1" applyBorder="1" applyAlignment="1">
      <alignment horizontal="center" vertical="center"/>
    </xf>
    <xf numFmtId="3" fontId="11" fillId="3" borderId="3" xfId="0" applyNumberFormat="1" applyFont="1" applyFill="1" applyBorder="1" applyAlignment="1">
      <alignment horizontal="center" vertical="center" wrapText="1"/>
    </xf>
    <xf numFmtId="49" fontId="11" fillId="3" borderId="3" xfId="0" applyNumberFormat="1" applyFont="1" applyFill="1" applyBorder="1" applyAlignment="1">
      <alignment horizontal="center" vertical="center" wrapText="1"/>
    </xf>
    <xf numFmtId="0" fontId="11" fillId="4" borderId="3" xfId="0" applyFont="1" applyFill="1" applyBorder="1" applyAlignment="1">
      <alignment horizontal="left" vertical="center" wrapText="1"/>
    </xf>
    <xf numFmtId="0" fontId="11" fillId="0" borderId="3" xfId="3" applyFont="1" applyBorder="1" applyAlignment="1">
      <alignment horizontal="left" vertical="center" wrapText="1"/>
    </xf>
    <xf numFmtId="164" fontId="11" fillId="0" borderId="3" xfId="0" applyNumberFormat="1" applyFont="1" applyBorder="1" applyAlignment="1">
      <alignment horizontal="center" vertical="center" wrapText="1"/>
    </xf>
    <xf numFmtId="0" fontId="10" fillId="2" borderId="3" xfId="0" applyFont="1" applyFill="1" applyBorder="1" applyAlignment="1">
      <alignment horizontal="center" vertical="center" wrapText="1"/>
    </xf>
    <xf numFmtId="0" fontId="4" fillId="0" borderId="3" xfId="0" applyFont="1" applyBorder="1" applyAlignment="1">
      <alignment horizontal="left" vertical="center" wrapText="1"/>
    </xf>
    <xf numFmtId="0" fontId="11" fillId="0" borderId="3" xfId="0" applyFont="1" applyBorder="1" applyAlignment="1">
      <alignment horizontal="left" vertical="center" wrapText="1"/>
    </xf>
    <xf numFmtId="0" fontId="4" fillId="0" borderId="3" xfId="0" applyFont="1" applyBorder="1" applyAlignment="1">
      <alignment vertical="center" wrapText="1"/>
    </xf>
    <xf numFmtId="164" fontId="11" fillId="0" borderId="3" xfId="0" applyNumberFormat="1" applyFont="1" applyFill="1" applyBorder="1" applyAlignment="1">
      <alignment horizontal="center" vertical="center"/>
    </xf>
    <xf numFmtId="0" fontId="20" fillId="0" borderId="3" xfId="0" applyFont="1" applyFill="1" applyBorder="1" applyAlignment="1">
      <alignment wrapText="1"/>
    </xf>
    <xf numFmtId="0" fontId="4" fillId="0" borderId="3" xfId="0" applyFont="1" applyFill="1" applyBorder="1" applyAlignment="1">
      <alignment vertical="center"/>
    </xf>
    <xf numFmtId="0" fontId="1" fillId="0" borderId="3" xfId="0" applyFont="1" applyBorder="1" applyAlignment="1">
      <alignment horizontal="center" vertical="center"/>
    </xf>
    <xf numFmtId="0" fontId="21" fillId="0" borderId="3" xfId="0" applyFont="1" applyBorder="1" applyAlignment="1">
      <alignment horizontal="center" vertical="center"/>
    </xf>
    <xf numFmtId="0" fontId="10" fillId="2" borderId="3" xfId="0"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3" xfId="0" applyFont="1" applyBorder="1" applyAlignment="1">
      <alignment vertical="center" wrapText="1"/>
    </xf>
    <xf numFmtId="0" fontId="11" fillId="0" borderId="3" xfId="0" applyFont="1" applyBorder="1" applyAlignment="1">
      <alignment wrapText="1"/>
    </xf>
    <xf numFmtId="0" fontId="4" fillId="3" borderId="3" xfId="0" applyFont="1" applyFill="1" applyBorder="1"/>
    <xf numFmtId="9" fontId="4" fillId="3" borderId="3" xfId="0" applyNumberFormat="1" applyFont="1" applyFill="1" applyBorder="1"/>
    <xf numFmtId="0" fontId="11" fillId="3" borderId="3" xfId="1" applyFont="1" applyFill="1" applyBorder="1" applyAlignment="1">
      <alignment horizontal="left" vertical="center" wrapText="1"/>
    </xf>
    <xf numFmtId="0" fontId="11" fillId="3" borderId="3" xfId="0" applyFont="1" applyFill="1" applyBorder="1" applyAlignment="1">
      <alignment horizontal="center" vertical="center" wrapText="1"/>
    </xf>
    <xf numFmtId="0" fontId="11" fillId="3" borderId="3" xfId="0" applyFont="1" applyFill="1" applyBorder="1" applyAlignment="1">
      <alignment vertical="top" wrapText="1"/>
    </xf>
    <xf numFmtId="0" fontId="4" fillId="3" borderId="3" xfId="0" applyFont="1" applyFill="1" applyBorder="1" applyAlignment="1">
      <alignment wrapText="1"/>
    </xf>
    <xf numFmtId="0" fontId="4" fillId="3" borderId="3" xfId="0" applyFont="1" applyFill="1" applyBorder="1" applyAlignment="1">
      <alignment horizontal="center"/>
    </xf>
    <xf numFmtId="43" fontId="11" fillId="0" borderId="3" xfId="4" applyFont="1" applyBorder="1" applyAlignment="1">
      <alignment horizontal="center" vertical="center"/>
    </xf>
    <xf numFmtId="0" fontId="21" fillId="0" borderId="3" xfId="0" applyFont="1" applyBorder="1" applyAlignment="1">
      <alignment vertical="center" wrapText="1"/>
    </xf>
    <xf numFmtId="0" fontId="21" fillId="0" borderId="3" xfId="0" applyFont="1" applyBorder="1" applyAlignment="1">
      <alignment wrapText="1"/>
    </xf>
    <xf numFmtId="0" fontId="11" fillId="0" borderId="0" xfId="0" applyFont="1" applyAlignment="1"/>
    <xf numFmtId="0" fontId="20" fillId="0" borderId="3" xfId="0" applyFont="1" applyBorder="1" applyAlignment="1">
      <alignment horizontal="justify" wrapText="1"/>
    </xf>
    <xf numFmtId="164" fontId="11" fillId="0" borderId="3" xfId="0" applyNumberFormat="1" applyFont="1" applyBorder="1" applyAlignment="1">
      <alignment horizontal="center" vertical="center"/>
    </xf>
    <xf numFmtId="0" fontId="4" fillId="0" borderId="3" xfId="0" applyFont="1" applyBorder="1" applyAlignment="1">
      <alignment vertical="top" wrapText="1"/>
    </xf>
    <xf numFmtId="0" fontId="10" fillId="2" borderId="3" xfId="0" applyFont="1" applyFill="1" applyBorder="1" applyAlignment="1">
      <alignment horizontal="center" vertical="center" wrapText="1"/>
    </xf>
    <xf numFmtId="0" fontId="11" fillId="3" borderId="3" xfId="0" applyFont="1" applyFill="1" applyBorder="1" applyAlignment="1">
      <alignment horizontal="left" vertical="center" wrapText="1"/>
    </xf>
    <xf numFmtId="2" fontId="11" fillId="0" borderId="3" xfId="0" applyNumberFormat="1" applyFont="1" applyBorder="1" applyAlignment="1">
      <alignment horizontal="center" vertical="center"/>
    </xf>
    <xf numFmtId="0" fontId="11" fillId="0" borderId="3" xfId="0" applyFont="1" applyBorder="1" applyAlignment="1">
      <alignment horizontal="justify" vertical="center"/>
    </xf>
    <xf numFmtId="0" fontId="4" fillId="0" borderId="3" xfId="0" applyFont="1" applyBorder="1" applyAlignment="1">
      <alignment horizontal="justify" vertical="center"/>
    </xf>
    <xf numFmtId="3" fontId="4" fillId="0" borderId="3" xfId="0" applyNumberFormat="1" applyFont="1" applyBorder="1" applyAlignment="1">
      <alignment horizontal="center" vertical="center" wrapText="1"/>
    </xf>
    <xf numFmtId="0" fontId="12" fillId="0" borderId="3" xfId="0" applyFont="1" applyBorder="1" applyAlignment="1">
      <alignment horizontal="center" vertical="center"/>
    </xf>
    <xf numFmtId="3" fontId="12" fillId="0" borderId="3" xfId="0" applyNumberFormat="1" applyFont="1" applyBorder="1" applyAlignment="1">
      <alignment horizontal="center" vertical="center"/>
    </xf>
    <xf numFmtId="165" fontId="10" fillId="0" borderId="3" xfId="0" applyNumberFormat="1" applyFont="1" applyBorder="1" applyAlignment="1">
      <alignment horizontal="center" vertical="center"/>
    </xf>
    <xf numFmtId="0" fontId="11" fillId="3" borderId="3" xfId="0" applyFont="1" applyFill="1" applyBorder="1" applyAlignment="1">
      <alignment horizontal="justify" vertical="center"/>
    </xf>
    <xf numFmtId="0" fontId="11" fillId="3" borderId="3" xfId="0" applyFont="1" applyFill="1" applyBorder="1" applyAlignment="1">
      <alignment vertical="center" wrapText="1"/>
    </xf>
    <xf numFmtId="164" fontId="11" fillId="3" borderId="3" xfId="0" applyNumberFormat="1" applyFont="1" applyFill="1" applyBorder="1" applyAlignment="1">
      <alignment horizontal="center" vertical="center"/>
    </xf>
    <xf numFmtId="0" fontId="11" fillId="3" borderId="3" xfId="0" applyFont="1" applyFill="1" applyBorder="1" applyAlignment="1">
      <alignment horizontal="left" vertical="top" wrapText="1"/>
    </xf>
    <xf numFmtId="0" fontId="11" fillId="0" borderId="3" xfId="0" applyFont="1" applyFill="1" applyBorder="1" applyAlignment="1">
      <alignment horizontal="left" vertical="center" wrapText="1"/>
    </xf>
    <xf numFmtId="0" fontId="11" fillId="0" borderId="3" xfId="0" applyNumberFormat="1" applyFont="1" applyFill="1" applyBorder="1" applyAlignment="1">
      <alignment horizontal="center" vertical="center"/>
    </xf>
    <xf numFmtId="0" fontId="11" fillId="0" borderId="3" xfId="0" applyNumberFormat="1" applyFont="1" applyFill="1" applyBorder="1" applyAlignment="1">
      <alignment horizontal="center" vertical="center" wrapText="1"/>
    </xf>
    <xf numFmtId="49" fontId="11" fillId="0" borderId="3" xfId="0" applyNumberFormat="1" applyFont="1" applyFill="1" applyBorder="1" applyAlignment="1">
      <alignment horizontal="center" vertical="center" wrapText="1"/>
    </xf>
    <xf numFmtId="0" fontId="11" fillId="0" borderId="3" xfId="0" applyFont="1" applyFill="1" applyBorder="1" applyAlignment="1">
      <alignment horizontal="left" vertical="top" wrapText="1"/>
    </xf>
    <xf numFmtId="0" fontId="11" fillId="3" borderId="3" xfId="0" applyFont="1" applyFill="1" applyBorder="1" applyAlignment="1">
      <alignment horizontal="left" wrapText="1"/>
    </xf>
    <xf numFmtId="0" fontId="11" fillId="3" borderId="3" xfId="0" applyFont="1" applyFill="1" applyBorder="1" applyAlignment="1">
      <alignment wrapText="1"/>
    </xf>
    <xf numFmtId="0" fontId="4" fillId="3" borderId="3" xfId="0" applyFont="1" applyFill="1" applyBorder="1" applyAlignment="1">
      <alignment horizontal="left" vertical="top" wrapText="1"/>
    </xf>
    <xf numFmtId="0" fontId="11" fillId="0" borderId="3" xfId="0" applyFont="1" applyFill="1" applyBorder="1" applyAlignment="1">
      <alignment vertical="center" wrapText="1"/>
    </xf>
    <xf numFmtId="49" fontId="4" fillId="3" borderId="3" xfId="0" applyNumberFormat="1" applyFont="1" applyFill="1" applyBorder="1" applyAlignment="1">
      <alignment horizontal="center" vertical="center"/>
    </xf>
    <xf numFmtId="3" fontId="4" fillId="3" borderId="3" xfId="0" applyNumberFormat="1" applyFont="1" applyFill="1" applyBorder="1" applyAlignment="1">
      <alignment horizontal="center" vertical="center"/>
    </xf>
    <xf numFmtId="165" fontId="12" fillId="3" borderId="3" xfId="0" applyNumberFormat="1" applyFont="1" applyFill="1" applyBorder="1" applyAlignment="1">
      <alignment horizontal="center" vertical="center"/>
    </xf>
    <xf numFmtId="0" fontId="4" fillId="3" borderId="3" xfId="4" applyNumberFormat="1" applyFont="1" applyFill="1" applyBorder="1" applyAlignment="1">
      <alignment horizontal="center" vertical="center"/>
    </xf>
    <xf numFmtId="164" fontId="12" fillId="3" borderId="3" xfId="4" applyNumberFormat="1" applyFont="1" applyFill="1" applyBorder="1" applyAlignment="1">
      <alignment horizontal="center" vertical="center"/>
    </xf>
    <xf numFmtId="3" fontId="12" fillId="3" borderId="3" xfId="0" applyNumberFormat="1" applyFont="1" applyFill="1" applyBorder="1" applyAlignment="1">
      <alignment horizontal="center" vertical="center"/>
    </xf>
    <xf numFmtId="164" fontId="12" fillId="3" borderId="3" xfId="0" applyNumberFormat="1" applyFont="1" applyFill="1" applyBorder="1" applyAlignment="1">
      <alignment horizontal="center" vertical="center"/>
    </xf>
    <xf numFmtId="0" fontId="4" fillId="0" borderId="0" xfId="0" applyFont="1" applyAlignment="1">
      <alignment horizontal="left" vertical="top" wrapText="1"/>
    </xf>
    <xf numFmtId="0" fontId="7" fillId="2" borderId="3"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0" borderId="7" xfId="0" applyFont="1" applyBorder="1" applyAlignment="1">
      <alignment horizontal="left" vertical="top" wrapText="1"/>
    </xf>
    <xf numFmtId="0" fontId="4" fillId="0" borderId="0" xfId="0" applyFont="1" applyAlignment="1">
      <alignment horizontal="center"/>
    </xf>
    <xf numFmtId="0" fontId="9" fillId="0" borderId="0" xfId="0" applyFont="1" applyAlignment="1">
      <alignment horizont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xf>
    <xf numFmtId="0" fontId="9" fillId="0" borderId="0" xfId="0" applyFont="1" applyBorder="1" applyAlignment="1">
      <alignment horizontal="left" vertical="center"/>
    </xf>
    <xf numFmtId="0" fontId="5" fillId="0" borderId="4" xfId="0" applyFont="1" applyBorder="1" applyAlignment="1">
      <alignment horizontal="left" vertical="center" wrapText="1"/>
    </xf>
    <xf numFmtId="0" fontId="3" fillId="0" borderId="4" xfId="0" applyFont="1" applyBorder="1" applyAlignment="1">
      <alignment horizontal="left" vertical="center" wrapText="1"/>
    </xf>
    <xf numFmtId="0" fontId="3" fillId="0" borderId="0" xfId="0" applyFont="1" applyAlignment="1">
      <alignment horizontal="center"/>
    </xf>
    <xf numFmtId="0" fontId="5" fillId="0" borderId="0" xfId="0" applyFont="1" applyAlignment="1">
      <alignment horizontal="center"/>
    </xf>
    <xf numFmtId="0" fontId="4" fillId="0" borderId="3" xfId="0" applyFont="1" applyBorder="1" applyAlignment="1">
      <alignment horizontal="left" vertical="center" wrapText="1"/>
    </xf>
    <xf numFmtId="0" fontId="11" fillId="3" borderId="3" xfId="0" applyFont="1" applyFill="1" applyBorder="1" applyAlignment="1">
      <alignment horizontal="left" vertical="center" wrapText="1"/>
    </xf>
    <xf numFmtId="0" fontId="9" fillId="3" borderId="3" xfId="0" applyFont="1" applyFill="1" applyBorder="1" applyAlignment="1">
      <alignment horizontal="left" vertical="center" wrapText="1"/>
    </xf>
    <xf numFmtId="0" fontId="9" fillId="5" borderId="1" xfId="0" applyFont="1" applyFill="1" applyBorder="1" applyAlignment="1">
      <alignment horizontal="left" vertical="center" wrapText="1"/>
    </xf>
    <xf numFmtId="0" fontId="9" fillId="5" borderId="2" xfId="0" applyFont="1" applyFill="1" applyBorder="1" applyAlignment="1">
      <alignment horizontal="left" vertical="center" wrapText="1"/>
    </xf>
    <xf numFmtId="0" fontId="9" fillId="5" borderId="5" xfId="0" applyFont="1" applyFill="1" applyBorder="1" applyAlignment="1">
      <alignment horizontal="left" vertical="center" wrapText="1"/>
    </xf>
    <xf numFmtId="0" fontId="9" fillId="5" borderId="1"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3" borderId="9"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4" fillId="3" borderId="10" xfId="0" applyFont="1" applyFill="1" applyBorder="1" applyAlignment="1">
      <alignment horizontal="left" vertical="center" wrapText="1"/>
    </xf>
    <xf numFmtId="0" fontId="4" fillId="0" borderId="0" xfId="0" applyFont="1" applyAlignment="1">
      <alignment horizontal="left"/>
    </xf>
    <xf numFmtId="0" fontId="9" fillId="5" borderId="8" xfId="0" applyFont="1" applyFill="1" applyBorder="1" applyAlignment="1">
      <alignment horizontal="center" vertical="center" wrapText="1"/>
    </xf>
    <xf numFmtId="0" fontId="9" fillId="5" borderId="7" xfId="0" applyFont="1" applyFill="1" applyBorder="1" applyAlignment="1">
      <alignment horizontal="center" vertical="center" wrapText="1"/>
    </xf>
    <xf numFmtId="0" fontId="13" fillId="0" borderId="4" xfId="0"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vertical="top" wrapText="1"/>
    </xf>
    <xf numFmtId="0" fontId="8" fillId="0" borderId="0" xfId="0" applyFont="1" applyAlignment="1">
      <alignment horizontal="center"/>
    </xf>
    <xf numFmtId="0" fontId="6" fillId="0" borderId="0" xfId="0" applyFont="1" applyAlignment="1">
      <alignment horizontal="center"/>
    </xf>
    <xf numFmtId="0" fontId="6" fillId="0" borderId="4" xfId="0" applyFont="1" applyBorder="1" applyAlignment="1">
      <alignment horizontal="left" vertical="center"/>
    </xf>
    <xf numFmtId="0" fontId="4" fillId="0" borderId="3" xfId="0" applyFont="1" applyBorder="1" applyAlignment="1">
      <alignment vertical="center" wrapText="1"/>
    </xf>
    <xf numFmtId="0" fontId="9" fillId="0" borderId="4" xfId="0" applyFont="1" applyBorder="1" applyAlignment="1">
      <alignment horizontal="left" vertical="center"/>
    </xf>
    <xf numFmtId="0" fontId="14" fillId="0" borderId="4" xfId="0" applyFont="1" applyBorder="1" applyAlignment="1">
      <alignment horizontal="center" vertical="center"/>
    </xf>
    <xf numFmtId="0" fontId="7" fillId="5" borderId="1"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10" fillId="5" borderId="1" xfId="0" applyFont="1" applyFill="1" applyBorder="1" applyAlignment="1">
      <alignment horizontal="center" vertical="center"/>
    </xf>
    <xf numFmtId="0" fontId="10" fillId="5" borderId="2" xfId="0" applyFont="1" applyFill="1" applyBorder="1" applyAlignment="1">
      <alignment horizontal="center" vertical="center"/>
    </xf>
    <xf numFmtId="0" fontId="10" fillId="5" borderId="5" xfId="0" applyFont="1" applyFill="1" applyBorder="1" applyAlignment="1">
      <alignment horizontal="center" vertical="center"/>
    </xf>
    <xf numFmtId="0" fontId="10" fillId="5" borderId="1" xfId="0" applyFont="1" applyFill="1" applyBorder="1" applyAlignment="1">
      <alignment horizontal="center" wrapText="1"/>
    </xf>
    <xf numFmtId="0" fontId="10" fillId="5" borderId="2" xfId="0" applyFont="1" applyFill="1" applyBorder="1" applyAlignment="1">
      <alignment horizontal="center" wrapText="1"/>
    </xf>
    <xf numFmtId="0" fontId="10" fillId="5" borderId="5" xfId="0" applyFont="1" applyFill="1" applyBorder="1" applyAlignment="1">
      <alignment horizontal="center" wrapText="1"/>
    </xf>
    <xf numFmtId="0" fontId="10" fillId="5" borderId="1" xfId="0" applyFont="1" applyFill="1" applyBorder="1" applyAlignment="1">
      <alignment horizontal="center"/>
    </xf>
    <xf numFmtId="0" fontId="10" fillId="5" borderId="2" xfId="0" applyFont="1" applyFill="1" applyBorder="1" applyAlignment="1">
      <alignment horizontal="center"/>
    </xf>
    <xf numFmtId="0" fontId="10" fillId="5" borderId="5" xfId="0" applyFont="1" applyFill="1" applyBorder="1" applyAlignment="1">
      <alignment horizontal="center"/>
    </xf>
    <xf numFmtId="0" fontId="11" fillId="2" borderId="3"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10" fillId="0" borderId="4" xfId="0" applyFont="1" applyBorder="1" applyAlignment="1">
      <alignment vertical="center"/>
    </xf>
    <xf numFmtId="0" fontId="11" fillId="0" borderId="0" xfId="0" applyFont="1" applyAlignment="1">
      <alignment horizontal="center"/>
    </xf>
    <xf numFmtId="0" fontId="10" fillId="0" borderId="0" xfId="0" applyFont="1" applyAlignment="1">
      <alignment horizontal="center"/>
    </xf>
  </cellXfs>
  <cellStyles count="5">
    <cellStyle name="Normal" xfId="0" builtinId="0"/>
    <cellStyle name="Normal 2" xfId="1"/>
    <cellStyle name="Normal_Plan1" xfId="3"/>
    <cellStyle name="Porcentagem" xfId="2" builtinId="5"/>
    <cellStyle name="Vírgula" xfId="4"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tabSelected="1" view="pageBreakPreview" zoomScale="75" zoomScaleNormal="100" zoomScaleSheetLayoutView="75" zoomScalePageLayoutView="75" workbookViewId="0">
      <selection activeCell="S10" sqref="S10"/>
    </sheetView>
  </sheetViews>
  <sheetFormatPr defaultRowHeight="16.5" x14ac:dyDescent="0.3"/>
  <cols>
    <col min="1" max="1" width="42.28515625" style="1" customWidth="1"/>
    <col min="2" max="2" width="9.28515625" style="1" customWidth="1"/>
    <col min="3" max="3" width="8.42578125" style="1" customWidth="1"/>
    <col min="4" max="4" width="6.42578125" style="1" customWidth="1"/>
    <col min="5" max="5" width="7.42578125" style="1" customWidth="1"/>
    <col min="6" max="6" width="8.140625" style="1" customWidth="1"/>
    <col min="7" max="7" width="7.42578125" style="1" customWidth="1"/>
    <col min="8" max="8" width="8.42578125" style="1" customWidth="1"/>
    <col min="9" max="9" width="7.85546875" style="1" customWidth="1"/>
    <col min="10" max="10" width="8" style="1" customWidth="1"/>
    <col min="11" max="11" width="8.7109375" style="1" customWidth="1"/>
    <col min="12" max="12" width="7.7109375" style="1" customWidth="1"/>
    <col min="13" max="13" width="9.28515625" style="1" customWidth="1"/>
    <col min="14" max="14" width="8" style="1" customWidth="1"/>
    <col min="15" max="15" width="33.140625" style="1" customWidth="1"/>
    <col min="16" max="16384" width="9.140625" style="1"/>
  </cols>
  <sheetData>
    <row r="1" spans="1:15" ht="22.5" customHeight="1" x14ac:dyDescent="0.3">
      <c r="A1" s="130" t="s">
        <v>45</v>
      </c>
      <c r="B1" s="130"/>
      <c r="C1" s="130"/>
      <c r="D1" s="130"/>
      <c r="E1" s="130"/>
      <c r="F1" s="130"/>
      <c r="G1" s="130"/>
      <c r="H1" s="130"/>
      <c r="I1" s="130"/>
      <c r="J1" s="130"/>
      <c r="K1" s="130"/>
      <c r="L1" s="130"/>
      <c r="M1" s="130"/>
      <c r="N1" s="130"/>
      <c r="O1" s="130"/>
    </row>
    <row r="2" spans="1:15" ht="21.75" customHeight="1" x14ac:dyDescent="0.3">
      <c r="A2" s="130" t="s">
        <v>46</v>
      </c>
      <c r="B2" s="130"/>
      <c r="C2" s="130"/>
      <c r="D2" s="130"/>
      <c r="E2" s="130"/>
      <c r="F2" s="130"/>
      <c r="G2" s="130"/>
      <c r="H2" s="130"/>
      <c r="I2" s="130"/>
      <c r="J2" s="130"/>
      <c r="K2" s="130"/>
      <c r="L2" s="130"/>
      <c r="M2" s="130"/>
      <c r="N2" s="130"/>
      <c r="O2" s="130"/>
    </row>
    <row r="3" spans="1:15" ht="15.75" customHeight="1" x14ac:dyDescent="0.3">
      <c r="A3" s="2"/>
      <c r="B3" s="2"/>
      <c r="C3" s="2"/>
      <c r="D3" s="2"/>
      <c r="E3" s="2"/>
      <c r="F3" s="2"/>
      <c r="G3" s="2"/>
      <c r="H3" s="2"/>
      <c r="I3" s="2"/>
      <c r="J3" s="2"/>
      <c r="K3" s="2"/>
      <c r="L3" s="2"/>
      <c r="M3" s="2"/>
    </row>
    <row r="4" spans="1:15" x14ac:dyDescent="0.3">
      <c r="A4" s="131" t="s">
        <v>48</v>
      </c>
      <c r="B4" s="131"/>
      <c r="C4" s="131"/>
      <c r="D4" s="131"/>
      <c r="E4" s="131"/>
      <c r="F4" s="131"/>
      <c r="G4" s="131"/>
      <c r="H4" s="131"/>
      <c r="I4" s="131"/>
      <c r="J4" s="131"/>
      <c r="K4" s="131"/>
      <c r="L4" s="131"/>
      <c r="M4" s="131"/>
      <c r="N4" s="131"/>
      <c r="O4" s="131"/>
    </row>
    <row r="5" spans="1:15" x14ac:dyDescent="0.3">
      <c r="A5" s="131" t="s">
        <v>47</v>
      </c>
      <c r="B5" s="131"/>
      <c r="C5" s="131"/>
      <c r="D5" s="131"/>
      <c r="E5" s="131"/>
      <c r="F5" s="131"/>
      <c r="G5" s="131"/>
      <c r="H5" s="131"/>
      <c r="I5" s="131"/>
      <c r="J5" s="131"/>
      <c r="K5" s="131"/>
      <c r="L5" s="131"/>
      <c r="M5" s="131"/>
      <c r="N5" s="131"/>
      <c r="O5" s="131"/>
    </row>
    <row r="6" spans="1:15" ht="28.5" customHeight="1" x14ac:dyDescent="0.3">
      <c r="A6" s="135" t="s">
        <v>277</v>
      </c>
      <c r="B6" s="135"/>
      <c r="C6" s="135"/>
      <c r="D6" s="135"/>
      <c r="E6" s="135"/>
      <c r="F6" s="135"/>
      <c r="G6" s="135"/>
      <c r="H6" s="135"/>
      <c r="I6" s="135"/>
      <c r="J6" s="135"/>
      <c r="K6" s="135"/>
      <c r="L6" s="135"/>
      <c r="M6" s="135"/>
      <c r="N6" s="135"/>
    </row>
    <row r="7" spans="1:15" ht="15.75" customHeight="1" x14ac:dyDescent="0.3">
      <c r="A7" s="132" t="s">
        <v>7</v>
      </c>
      <c r="B7" s="133" t="s">
        <v>9</v>
      </c>
      <c r="C7" s="133" t="s">
        <v>2</v>
      </c>
      <c r="D7" s="133"/>
      <c r="E7" s="133"/>
      <c r="F7" s="133" t="s">
        <v>3</v>
      </c>
      <c r="G7" s="133"/>
      <c r="H7" s="133"/>
      <c r="I7" s="133" t="s">
        <v>4</v>
      </c>
      <c r="J7" s="133"/>
      <c r="K7" s="133"/>
      <c r="L7" s="134" t="s">
        <v>0</v>
      </c>
      <c r="M7" s="134"/>
      <c r="N7" s="134"/>
      <c r="O7" s="127" t="s">
        <v>320</v>
      </c>
    </row>
    <row r="8" spans="1:15" ht="72.75" customHeight="1" x14ac:dyDescent="0.3">
      <c r="A8" s="132"/>
      <c r="B8" s="133"/>
      <c r="C8" s="79" t="s">
        <v>1</v>
      </c>
      <c r="D8" s="79" t="s">
        <v>6</v>
      </c>
      <c r="E8" s="79" t="s">
        <v>5</v>
      </c>
      <c r="F8" s="79" t="s">
        <v>1</v>
      </c>
      <c r="G8" s="79" t="s">
        <v>6</v>
      </c>
      <c r="H8" s="79" t="s">
        <v>5</v>
      </c>
      <c r="I8" s="79" t="s">
        <v>1</v>
      </c>
      <c r="J8" s="79" t="s">
        <v>6</v>
      </c>
      <c r="K8" s="79" t="s">
        <v>5</v>
      </c>
      <c r="L8" s="79" t="s">
        <v>1</v>
      </c>
      <c r="M8" s="79" t="s">
        <v>6</v>
      </c>
      <c r="N8" s="79" t="s">
        <v>5</v>
      </c>
      <c r="O8" s="128"/>
    </row>
    <row r="9" spans="1:15" ht="36" customHeight="1" x14ac:dyDescent="0.3">
      <c r="A9" s="100" t="s">
        <v>71</v>
      </c>
      <c r="B9" s="5" t="s">
        <v>50</v>
      </c>
      <c r="C9" s="5">
        <v>9000</v>
      </c>
      <c r="D9" s="5">
        <v>7201</v>
      </c>
      <c r="E9" s="95">
        <f>(D9*100/C9)</f>
        <v>80.011111111111106</v>
      </c>
      <c r="F9" s="5">
        <v>10000</v>
      </c>
      <c r="G9" s="5">
        <v>8477</v>
      </c>
      <c r="H9" s="95">
        <f>(G9*100/F9)</f>
        <v>84.77</v>
      </c>
      <c r="I9" s="5">
        <v>8000</v>
      </c>
      <c r="J9" s="5">
        <v>7737</v>
      </c>
      <c r="K9" s="5">
        <v>97</v>
      </c>
      <c r="L9" s="6">
        <f t="shared" ref="L9:L11" si="0">(C9+F9+I9)</f>
        <v>27000</v>
      </c>
      <c r="M9" s="5">
        <f>(D9+G9+J9)</f>
        <v>23415</v>
      </c>
      <c r="N9" s="99">
        <f>(M9*100/L9)</f>
        <v>86.722222222222229</v>
      </c>
      <c r="O9" s="3"/>
    </row>
    <row r="10" spans="1:15" ht="66" customHeight="1" x14ac:dyDescent="0.3">
      <c r="A10" s="101" t="s">
        <v>51</v>
      </c>
      <c r="B10" s="102" t="s">
        <v>26</v>
      </c>
      <c r="C10" s="103">
        <v>19</v>
      </c>
      <c r="D10" s="104">
        <v>17</v>
      </c>
      <c r="E10" s="95">
        <f>(D10*100/C10)</f>
        <v>89.473684210526315</v>
      </c>
      <c r="F10" s="7">
        <v>22</v>
      </c>
      <c r="G10" s="5">
        <v>22</v>
      </c>
      <c r="H10" s="95">
        <f>(G10*100/F10)</f>
        <v>100</v>
      </c>
      <c r="I10" s="7">
        <v>22</v>
      </c>
      <c r="J10" s="7">
        <v>24</v>
      </c>
      <c r="K10" s="7">
        <v>100</v>
      </c>
      <c r="L10" s="6">
        <f t="shared" si="0"/>
        <v>63</v>
      </c>
      <c r="M10" s="5">
        <f t="shared" ref="M10:M17" si="1">(D10+G10+J10)</f>
        <v>63</v>
      </c>
      <c r="N10" s="99">
        <f t="shared" ref="N10:N17" si="2">(M10*100/L10)</f>
        <v>100</v>
      </c>
      <c r="O10" s="3"/>
    </row>
    <row r="11" spans="1:15" ht="54" customHeight="1" x14ac:dyDescent="0.3">
      <c r="A11" s="101" t="s">
        <v>70</v>
      </c>
      <c r="B11" s="8" t="s">
        <v>52</v>
      </c>
      <c r="C11" s="8">
        <v>0</v>
      </c>
      <c r="D11" s="104">
        <v>0</v>
      </c>
      <c r="E11" s="95">
        <v>0</v>
      </c>
      <c r="F11" s="7">
        <v>0</v>
      </c>
      <c r="G11" s="5">
        <v>0</v>
      </c>
      <c r="H11" s="95">
        <v>0</v>
      </c>
      <c r="I11" s="7">
        <v>7</v>
      </c>
      <c r="J11" s="7">
        <v>9</v>
      </c>
      <c r="K11" s="7">
        <v>128</v>
      </c>
      <c r="L11" s="6">
        <f t="shared" si="0"/>
        <v>7</v>
      </c>
      <c r="M11" s="5">
        <f t="shared" si="1"/>
        <v>9</v>
      </c>
      <c r="N11" s="99">
        <f t="shared" si="2"/>
        <v>128.57142857142858</v>
      </c>
      <c r="O11" s="3"/>
    </row>
    <row r="12" spans="1:15" ht="48.75" customHeight="1" x14ac:dyDescent="0.3">
      <c r="A12" s="101" t="s">
        <v>69</v>
      </c>
      <c r="B12" s="102" t="s">
        <v>53</v>
      </c>
      <c r="C12" s="102" t="s">
        <v>64</v>
      </c>
      <c r="D12" s="104">
        <v>7793</v>
      </c>
      <c r="E12" s="9" t="s">
        <v>13</v>
      </c>
      <c r="F12" s="102" t="s">
        <v>64</v>
      </c>
      <c r="G12" s="5">
        <v>9032</v>
      </c>
      <c r="H12" s="9" t="s">
        <v>13</v>
      </c>
      <c r="I12" s="102" t="s">
        <v>64</v>
      </c>
      <c r="J12" s="7">
        <v>7454</v>
      </c>
      <c r="K12" s="7" t="s">
        <v>13</v>
      </c>
      <c r="L12" s="102" t="s">
        <v>64</v>
      </c>
      <c r="M12" s="5">
        <f t="shared" si="1"/>
        <v>24279</v>
      </c>
      <c r="N12" s="7" t="s">
        <v>13</v>
      </c>
      <c r="O12" s="3"/>
    </row>
    <row r="13" spans="1:15" ht="50.25" customHeight="1" x14ac:dyDescent="0.3">
      <c r="A13" s="101" t="s">
        <v>68</v>
      </c>
      <c r="B13" s="102" t="s">
        <v>65</v>
      </c>
      <c r="C13" s="8">
        <v>0</v>
      </c>
      <c r="D13" s="104">
        <v>0</v>
      </c>
      <c r="E13" s="95">
        <v>0</v>
      </c>
      <c r="F13" s="7">
        <v>10</v>
      </c>
      <c r="G13" s="5" t="s">
        <v>271</v>
      </c>
      <c r="H13" s="95">
        <v>100</v>
      </c>
      <c r="I13" s="7">
        <v>1</v>
      </c>
      <c r="J13" s="7">
        <v>0</v>
      </c>
      <c r="K13" s="7">
        <v>100</v>
      </c>
      <c r="L13" s="6">
        <v>11</v>
      </c>
      <c r="M13" s="5">
        <v>10</v>
      </c>
      <c r="N13" s="99">
        <f t="shared" si="2"/>
        <v>90.909090909090907</v>
      </c>
      <c r="O13" s="3"/>
    </row>
    <row r="14" spans="1:15" ht="33" customHeight="1" x14ac:dyDescent="0.3">
      <c r="A14" s="96" t="s">
        <v>66</v>
      </c>
      <c r="B14" s="8" t="s">
        <v>14</v>
      </c>
      <c r="C14" s="8">
        <v>4</v>
      </c>
      <c r="D14" s="104">
        <v>1</v>
      </c>
      <c r="E14" s="95">
        <f>(D14*100/C14)</f>
        <v>25</v>
      </c>
      <c r="F14" s="7">
        <v>20</v>
      </c>
      <c r="G14" s="5">
        <v>20</v>
      </c>
      <c r="H14" s="95">
        <f t="shared" ref="H14" si="3">(G14*100/F14)</f>
        <v>100</v>
      </c>
      <c r="I14" s="7">
        <v>7</v>
      </c>
      <c r="J14" s="7">
        <v>7</v>
      </c>
      <c r="K14" s="7">
        <v>100</v>
      </c>
      <c r="L14" s="6">
        <f t="shared" ref="L14" si="4">(C14+F14+I14)</f>
        <v>31</v>
      </c>
      <c r="M14" s="5">
        <f t="shared" si="1"/>
        <v>28</v>
      </c>
      <c r="N14" s="99">
        <f t="shared" si="2"/>
        <v>90.322580645161295</v>
      </c>
      <c r="O14" s="3"/>
    </row>
    <row r="15" spans="1:15" ht="33" customHeight="1" x14ac:dyDescent="0.3">
      <c r="A15" s="10" t="s">
        <v>272</v>
      </c>
      <c r="B15" s="8" t="s">
        <v>10</v>
      </c>
      <c r="C15" s="102" t="s">
        <v>64</v>
      </c>
      <c r="D15" s="104">
        <v>1</v>
      </c>
      <c r="E15" s="9" t="s">
        <v>13</v>
      </c>
      <c r="F15" s="102" t="s">
        <v>64</v>
      </c>
      <c r="G15" s="5">
        <v>0</v>
      </c>
      <c r="H15" s="9" t="s">
        <v>13</v>
      </c>
      <c r="I15" s="102" t="s">
        <v>64</v>
      </c>
      <c r="J15" s="7">
        <v>0</v>
      </c>
      <c r="K15" s="7">
        <v>0</v>
      </c>
      <c r="L15" s="102" t="s">
        <v>64</v>
      </c>
      <c r="M15" s="5">
        <f t="shared" si="1"/>
        <v>1</v>
      </c>
      <c r="N15" s="7" t="s">
        <v>13</v>
      </c>
      <c r="O15" s="3"/>
    </row>
    <row r="16" spans="1:15" ht="25.5" customHeight="1" x14ac:dyDescent="0.3">
      <c r="A16" s="11" t="s">
        <v>55</v>
      </c>
      <c r="B16" s="8" t="s">
        <v>54</v>
      </c>
      <c r="C16" s="102" t="s">
        <v>64</v>
      </c>
      <c r="D16" s="104">
        <v>1</v>
      </c>
      <c r="E16" s="9" t="s">
        <v>13</v>
      </c>
      <c r="F16" s="102" t="s">
        <v>64</v>
      </c>
      <c r="G16" s="5">
        <v>0</v>
      </c>
      <c r="H16" s="9" t="s">
        <v>13</v>
      </c>
      <c r="I16" s="102" t="s">
        <v>64</v>
      </c>
      <c r="J16" s="7">
        <v>0</v>
      </c>
      <c r="K16" s="7">
        <v>0</v>
      </c>
      <c r="L16" s="102" t="s">
        <v>64</v>
      </c>
      <c r="M16" s="5">
        <f t="shared" si="1"/>
        <v>1</v>
      </c>
      <c r="N16" s="7" t="s">
        <v>13</v>
      </c>
      <c r="O16" s="3"/>
    </row>
    <row r="17" spans="1:15" ht="81.75" customHeight="1" x14ac:dyDescent="0.3">
      <c r="A17" s="12" t="s">
        <v>67</v>
      </c>
      <c r="B17" s="6" t="s">
        <v>14</v>
      </c>
      <c r="C17" s="6">
        <v>3</v>
      </c>
      <c r="D17" s="6">
        <v>1</v>
      </c>
      <c r="E17" s="95">
        <f>(D17*100/C17)</f>
        <v>33.333333333333336</v>
      </c>
      <c r="F17" s="6">
        <v>6</v>
      </c>
      <c r="G17" s="6">
        <v>6</v>
      </c>
      <c r="H17" s="95">
        <f>(G17*100/F17)</f>
        <v>100</v>
      </c>
      <c r="I17" s="6">
        <v>14</v>
      </c>
      <c r="J17" s="13">
        <v>13</v>
      </c>
      <c r="K17" s="13">
        <v>92.8</v>
      </c>
      <c r="L17" s="6">
        <f>(C17+F17+I17)</f>
        <v>23</v>
      </c>
      <c r="M17" s="5">
        <f t="shared" si="1"/>
        <v>20</v>
      </c>
      <c r="N17" s="99">
        <f t="shared" si="2"/>
        <v>86.956521739130437</v>
      </c>
      <c r="O17" s="96" t="s">
        <v>408</v>
      </c>
    </row>
    <row r="18" spans="1:15" ht="20.25" customHeight="1" x14ac:dyDescent="0.3">
      <c r="A18" s="129" t="s">
        <v>274</v>
      </c>
      <c r="B18" s="129"/>
      <c r="C18" s="129"/>
      <c r="D18" s="129"/>
      <c r="E18" s="129"/>
      <c r="F18" s="129"/>
      <c r="G18" s="129"/>
      <c r="H18" s="129"/>
      <c r="I18" s="129"/>
      <c r="J18" s="129"/>
      <c r="K18" s="129"/>
      <c r="L18" s="129"/>
      <c r="M18" s="129"/>
      <c r="N18" s="129"/>
      <c r="O18" s="129"/>
    </row>
    <row r="19" spans="1:15" ht="21" customHeight="1" x14ac:dyDescent="0.3">
      <c r="A19" s="126" t="s">
        <v>273</v>
      </c>
      <c r="B19" s="126"/>
      <c r="C19" s="126"/>
      <c r="D19" s="126"/>
      <c r="E19" s="126"/>
      <c r="F19" s="126"/>
      <c r="G19" s="126"/>
      <c r="H19" s="126"/>
      <c r="I19" s="126"/>
      <c r="J19" s="126"/>
      <c r="K19" s="126"/>
      <c r="L19" s="126"/>
      <c r="M19" s="126"/>
      <c r="N19" s="126"/>
      <c r="O19" s="126"/>
    </row>
    <row r="20" spans="1:15" x14ac:dyDescent="0.3">
      <c r="A20" s="126"/>
      <c r="B20" s="126"/>
      <c r="C20" s="126"/>
      <c r="D20" s="126"/>
      <c r="E20" s="126"/>
      <c r="F20" s="126"/>
      <c r="G20" s="126"/>
      <c r="H20" s="126"/>
      <c r="I20" s="126"/>
      <c r="J20" s="126"/>
      <c r="K20" s="126"/>
      <c r="L20" s="126"/>
      <c r="M20" s="126"/>
      <c r="N20" s="126"/>
    </row>
    <row r="21" spans="1:15" x14ac:dyDescent="0.3">
      <c r="A21" s="126"/>
      <c r="B21" s="126"/>
      <c r="C21" s="126"/>
      <c r="D21" s="126"/>
      <c r="E21" s="126"/>
      <c r="F21" s="126"/>
      <c r="G21" s="126"/>
      <c r="H21" s="126"/>
      <c r="I21" s="126"/>
      <c r="J21" s="126"/>
      <c r="K21" s="126"/>
      <c r="L21" s="126"/>
      <c r="M21" s="126"/>
      <c r="N21" s="126"/>
    </row>
    <row r="22" spans="1:15" x14ac:dyDescent="0.3">
      <c r="A22" s="126"/>
      <c r="B22" s="126"/>
      <c r="C22" s="126"/>
      <c r="D22" s="126"/>
      <c r="E22" s="126"/>
      <c r="F22" s="126"/>
      <c r="G22" s="126"/>
      <c r="H22" s="126"/>
      <c r="I22" s="126"/>
      <c r="J22" s="126"/>
      <c r="K22" s="126"/>
      <c r="L22" s="126"/>
      <c r="M22" s="126"/>
      <c r="N22" s="126"/>
    </row>
    <row r="23" spans="1:15" x14ac:dyDescent="0.3">
      <c r="A23" s="126"/>
      <c r="B23" s="126"/>
      <c r="C23" s="126"/>
      <c r="D23" s="126"/>
      <c r="E23" s="126"/>
      <c r="F23" s="126"/>
      <c r="G23" s="126"/>
      <c r="H23" s="126"/>
      <c r="I23" s="126"/>
      <c r="J23" s="126"/>
      <c r="K23" s="126"/>
      <c r="L23" s="126"/>
      <c r="M23" s="126"/>
      <c r="N23" s="126"/>
    </row>
    <row r="24" spans="1:15" x14ac:dyDescent="0.3">
      <c r="A24" s="126"/>
      <c r="B24" s="126"/>
      <c r="C24" s="126"/>
      <c r="D24" s="126"/>
      <c r="E24" s="126"/>
      <c r="F24" s="126"/>
      <c r="G24" s="126"/>
      <c r="H24" s="126"/>
      <c r="I24" s="126"/>
      <c r="J24" s="126"/>
      <c r="K24" s="126"/>
      <c r="L24" s="126"/>
      <c r="M24" s="126"/>
      <c r="N24" s="126"/>
    </row>
    <row r="25" spans="1:15" ht="28.5" customHeight="1" x14ac:dyDescent="0.3">
      <c r="A25" s="126"/>
      <c r="B25" s="126"/>
      <c r="C25" s="126"/>
      <c r="D25" s="126"/>
      <c r="E25" s="126"/>
      <c r="F25" s="126"/>
      <c r="G25" s="126"/>
      <c r="H25" s="126"/>
      <c r="I25" s="126"/>
      <c r="J25" s="126"/>
      <c r="K25" s="126"/>
      <c r="L25" s="126"/>
      <c r="M25" s="126"/>
      <c r="N25" s="126"/>
    </row>
    <row r="26" spans="1:15" x14ac:dyDescent="0.3">
      <c r="A26" s="126"/>
      <c r="B26" s="126"/>
      <c r="C26" s="126"/>
      <c r="D26" s="126"/>
      <c r="E26" s="126"/>
      <c r="F26" s="126"/>
      <c r="G26" s="126"/>
      <c r="H26" s="126"/>
      <c r="I26" s="126"/>
      <c r="J26" s="126"/>
      <c r="K26" s="126"/>
      <c r="L26" s="126"/>
      <c r="M26" s="126"/>
      <c r="N26" s="126"/>
    </row>
  </sheetData>
  <mergeCells count="21">
    <mergeCell ref="O7:O8"/>
    <mergeCell ref="A18:O18"/>
    <mergeCell ref="A19:O19"/>
    <mergeCell ref="A1:O1"/>
    <mergeCell ref="A2:O2"/>
    <mergeCell ref="A4:O4"/>
    <mergeCell ref="A5:O5"/>
    <mergeCell ref="A7:A8"/>
    <mergeCell ref="B7:B8"/>
    <mergeCell ref="C7:E7"/>
    <mergeCell ref="F7:H7"/>
    <mergeCell ref="I7:K7"/>
    <mergeCell ref="L7:N7"/>
    <mergeCell ref="A6:N6"/>
    <mergeCell ref="A24:N24"/>
    <mergeCell ref="A25:N25"/>
    <mergeCell ref="A26:N26"/>
    <mergeCell ref="A20:N20"/>
    <mergeCell ref="A21:N21"/>
    <mergeCell ref="A22:N22"/>
    <mergeCell ref="A23:N23"/>
  </mergeCells>
  <printOptions verticalCentered="1"/>
  <pageMargins left="0.51181102362204722" right="0.51181102362204722" top="0.59055118110236227" bottom="0.59055118110236227" header="0.31496062992125984" footer="0.31496062992125984"/>
  <pageSetup paperSize="9" scale="75" orientation="landscape"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0"/>
  <sheetViews>
    <sheetView view="pageBreakPreview" zoomScale="75" zoomScaleNormal="100" zoomScaleSheetLayoutView="75" zoomScalePageLayoutView="75" workbookViewId="0">
      <selection activeCell="A5" sqref="A5:O5"/>
    </sheetView>
  </sheetViews>
  <sheetFormatPr defaultRowHeight="16.5" x14ac:dyDescent="0.3"/>
  <cols>
    <col min="1" max="1" width="35.28515625" style="1" customWidth="1"/>
    <col min="2" max="2" width="8.28515625" style="1" customWidth="1"/>
    <col min="3" max="3" width="8.85546875" style="1" customWidth="1"/>
    <col min="4" max="4" width="9.140625" style="1" customWidth="1"/>
    <col min="5" max="5" width="6" style="1" customWidth="1"/>
    <col min="6" max="6" width="9.140625" style="1" customWidth="1"/>
    <col min="7" max="7" width="9.28515625" style="1" customWidth="1"/>
    <col min="8" max="8" width="6.7109375" style="1" customWidth="1"/>
    <col min="9" max="9" width="9.140625" style="1" customWidth="1"/>
    <col min="10" max="10" width="9" style="1" customWidth="1"/>
    <col min="11" max="11" width="6.28515625" style="1" customWidth="1"/>
    <col min="12" max="12" width="9.7109375" style="1" customWidth="1"/>
    <col min="13" max="13" width="9.140625" style="1" customWidth="1"/>
    <col min="14" max="14" width="8.28515625" style="1" customWidth="1"/>
    <col min="15" max="15" width="36.28515625" style="1" customWidth="1"/>
    <col min="16" max="16384" width="9.140625" style="1"/>
  </cols>
  <sheetData>
    <row r="1" spans="1:15" x14ac:dyDescent="0.3">
      <c r="A1" s="138" t="s">
        <v>45</v>
      </c>
      <c r="B1" s="138"/>
      <c r="C1" s="138"/>
      <c r="D1" s="138"/>
      <c r="E1" s="138"/>
      <c r="F1" s="138"/>
      <c r="G1" s="138"/>
      <c r="H1" s="138"/>
      <c r="I1" s="138"/>
      <c r="J1" s="138"/>
      <c r="K1" s="138"/>
      <c r="L1" s="138"/>
      <c r="M1" s="138"/>
      <c r="N1" s="138"/>
      <c r="O1" s="138"/>
    </row>
    <row r="2" spans="1:15" x14ac:dyDescent="0.3">
      <c r="A2" s="138" t="s">
        <v>46</v>
      </c>
      <c r="B2" s="138"/>
      <c r="C2" s="138"/>
      <c r="D2" s="138"/>
      <c r="E2" s="138"/>
      <c r="F2" s="138"/>
      <c r="G2" s="138"/>
      <c r="H2" s="138"/>
      <c r="I2" s="138"/>
      <c r="J2" s="138"/>
      <c r="K2" s="138"/>
      <c r="L2" s="138"/>
      <c r="M2" s="138"/>
      <c r="N2" s="138"/>
      <c r="O2" s="138"/>
    </row>
    <row r="3" spans="1:15" x14ac:dyDescent="0.3">
      <c r="A3" s="16"/>
      <c r="B3" s="16"/>
      <c r="C3" s="16"/>
      <c r="D3" s="16"/>
      <c r="E3" s="16"/>
      <c r="F3" s="16"/>
      <c r="G3" s="16"/>
      <c r="H3" s="16"/>
      <c r="I3" s="16"/>
      <c r="J3" s="16"/>
      <c r="K3" s="16"/>
      <c r="L3" s="16"/>
      <c r="M3" s="16"/>
      <c r="N3" s="15"/>
    </row>
    <row r="4" spans="1:15" x14ac:dyDescent="0.3">
      <c r="A4" s="139" t="s">
        <v>48</v>
      </c>
      <c r="B4" s="139"/>
      <c r="C4" s="139"/>
      <c r="D4" s="139"/>
      <c r="E4" s="139"/>
      <c r="F4" s="139"/>
      <c r="G4" s="139"/>
      <c r="H4" s="139"/>
      <c r="I4" s="139"/>
      <c r="J4" s="139"/>
      <c r="K4" s="139"/>
      <c r="L4" s="139"/>
      <c r="M4" s="139"/>
      <c r="N4" s="139"/>
      <c r="O4" s="139"/>
    </row>
    <row r="5" spans="1:15" ht="15.75" customHeight="1" x14ac:dyDescent="0.3">
      <c r="A5" s="139" t="s">
        <v>47</v>
      </c>
      <c r="B5" s="139"/>
      <c r="C5" s="139"/>
      <c r="D5" s="139"/>
      <c r="E5" s="139"/>
      <c r="F5" s="139"/>
      <c r="G5" s="139"/>
      <c r="H5" s="139"/>
      <c r="I5" s="139"/>
      <c r="J5" s="139"/>
      <c r="K5" s="139"/>
      <c r="L5" s="139"/>
      <c r="M5" s="139"/>
      <c r="N5" s="139"/>
      <c r="O5" s="139"/>
    </row>
    <row r="6" spans="1:15" x14ac:dyDescent="0.3">
      <c r="A6" s="17"/>
      <c r="B6" s="16"/>
      <c r="C6" s="16"/>
      <c r="D6" s="16"/>
      <c r="E6" s="16"/>
      <c r="F6" s="16"/>
      <c r="G6" s="16"/>
      <c r="H6" s="16"/>
      <c r="I6" s="16"/>
      <c r="J6" s="16"/>
      <c r="K6" s="16"/>
      <c r="L6" s="16"/>
      <c r="M6" s="16"/>
      <c r="N6" s="16"/>
    </row>
    <row r="7" spans="1:15" ht="28.5" customHeight="1" x14ac:dyDescent="0.3">
      <c r="A7" s="136" t="s">
        <v>278</v>
      </c>
      <c r="B7" s="136"/>
      <c r="C7" s="136"/>
      <c r="D7" s="136"/>
      <c r="E7" s="136"/>
      <c r="F7" s="136"/>
      <c r="G7" s="136"/>
      <c r="H7" s="137"/>
      <c r="I7" s="137"/>
      <c r="J7" s="137"/>
      <c r="K7" s="137"/>
      <c r="L7" s="137"/>
      <c r="M7" s="137"/>
      <c r="N7" s="137"/>
    </row>
    <row r="8" spans="1:15" ht="15.75" customHeight="1" x14ac:dyDescent="0.3">
      <c r="A8" s="132" t="s">
        <v>7</v>
      </c>
      <c r="B8" s="133" t="s">
        <v>9</v>
      </c>
      <c r="C8" s="133" t="s">
        <v>2</v>
      </c>
      <c r="D8" s="133"/>
      <c r="E8" s="133"/>
      <c r="F8" s="133" t="s">
        <v>3</v>
      </c>
      <c r="G8" s="133"/>
      <c r="H8" s="133"/>
      <c r="I8" s="133" t="s">
        <v>4</v>
      </c>
      <c r="J8" s="133"/>
      <c r="K8" s="133"/>
      <c r="L8" s="134" t="s">
        <v>0</v>
      </c>
      <c r="M8" s="134"/>
      <c r="N8" s="134"/>
      <c r="O8" s="127" t="s">
        <v>320</v>
      </c>
    </row>
    <row r="9" spans="1:15" ht="82.5" x14ac:dyDescent="0.3">
      <c r="A9" s="132"/>
      <c r="B9" s="133"/>
      <c r="C9" s="70" t="s">
        <v>1</v>
      </c>
      <c r="D9" s="70" t="s">
        <v>6</v>
      </c>
      <c r="E9" s="70" t="s">
        <v>5</v>
      </c>
      <c r="F9" s="70" t="s">
        <v>1</v>
      </c>
      <c r="G9" s="70" t="s">
        <v>6</v>
      </c>
      <c r="H9" s="70" t="s">
        <v>5</v>
      </c>
      <c r="I9" s="70" t="s">
        <v>1</v>
      </c>
      <c r="J9" s="70" t="s">
        <v>6</v>
      </c>
      <c r="K9" s="70" t="s">
        <v>5</v>
      </c>
      <c r="L9" s="70" t="s">
        <v>1</v>
      </c>
      <c r="M9" s="70" t="s">
        <v>6</v>
      </c>
      <c r="N9" s="70" t="s">
        <v>5</v>
      </c>
      <c r="O9" s="128"/>
    </row>
    <row r="10" spans="1:15" ht="18.75" customHeight="1" x14ac:dyDescent="0.3">
      <c r="A10" s="155" t="s">
        <v>321</v>
      </c>
      <c r="B10" s="156"/>
      <c r="C10" s="156"/>
      <c r="D10" s="156"/>
      <c r="E10" s="156"/>
      <c r="F10" s="156"/>
      <c r="G10" s="156"/>
      <c r="H10" s="156"/>
      <c r="I10" s="156"/>
      <c r="J10" s="156"/>
      <c r="K10" s="156"/>
      <c r="L10" s="156"/>
      <c r="M10" s="156"/>
      <c r="N10" s="156"/>
      <c r="O10" s="156"/>
    </row>
    <row r="11" spans="1:15" ht="52.5" customHeight="1" x14ac:dyDescent="0.3">
      <c r="A11" s="18" t="s">
        <v>123</v>
      </c>
      <c r="B11" s="19" t="s">
        <v>10</v>
      </c>
      <c r="C11" s="5">
        <v>62</v>
      </c>
      <c r="D11" s="5">
        <v>62</v>
      </c>
      <c r="E11" s="20">
        <v>100</v>
      </c>
      <c r="F11" s="5">
        <v>62</v>
      </c>
      <c r="G11" s="5">
        <v>62</v>
      </c>
      <c r="H11" s="20">
        <v>100</v>
      </c>
      <c r="I11" s="5">
        <v>62</v>
      </c>
      <c r="J11" s="21">
        <v>62</v>
      </c>
      <c r="K11" s="21">
        <f>J11*100/I11</f>
        <v>100</v>
      </c>
      <c r="L11" s="5">
        <v>62</v>
      </c>
      <c r="M11" s="21">
        <v>62</v>
      </c>
      <c r="N11" s="95">
        <f>M11*100/L11</f>
        <v>100</v>
      </c>
      <c r="O11" s="3"/>
    </row>
    <row r="12" spans="1:15" ht="395.25" customHeight="1" x14ac:dyDescent="0.3">
      <c r="A12" s="18" t="s">
        <v>103</v>
      </c>
      <c r="B12" s="22" t="s">
        <v>183</v>
      </c>
      <c r="C12" s="23">
        <v>1</v>
      </c>
      <c r="D12" s="5">
        <v>1</v>
      </c>
      <c r="E12" s="20">
        <v>100</v>
      </c>
      <c r="F12" s="23">
        <v>0</v>
      </c>
      <c r="G12" s="5">
        <v>0</v>
      </c>
      <c r="H12" s="5">
        <v>0</v>
      </c>
      <c r="I12" s="23">
        <v>0</v>
      </c>
      <c r="J12" s="21">
        <v>0</v>
      </c>
      <c r="K12" s="21">
        <v>0</v>
      </c>
      <c r="L12" s="23">
        <f>(C12+F12+I12)</f>
        <v>1</v>
      </c>
      <c r="M12" s="5">
        <f>(D12+G12+J12)</f>
        <v>1</v>
      </c>
      <c r="N12" s="21">
        <f>(M12*100/L12)</f>
        <v>100</v>
      </c>
      <c r="O12" s="94" t="s">
        <v>398</v>
      </c>
    </row>
    <row r="13" spans="1:15" ht="57.75" customHeight="1" x14ac:dyDescent="0.3">
      <c r="A13" s="18" t="s">
        <v>184</v>
      </c>
      <c r="B13" s="24" t="s">
        <v>78</v>
      </c>
      <c r="C13" s="23" t="s">
        <v>64</v>
      </c>
      <c r="D13" s="21">
        <v>20</v>
      </c>
      <c r="E13" s="19" t="s">
        <v>13</v>
      </c>
      <c r="F13" s="23" t="s">
        <v>64</v>
      </c>
      <c r="G13" s="5">
        <v>11</v>
      </c>
      <c r="H13" s="19" t="s">
        <v>13</v>
      </c>
      <c r="I13" s="23" t="s">
        <v>64</v>
      </c>
      <c r="J13" s="21">
        <v>9</v>
      </c>
      <c r="K13" s="21" t="s">
        <v>13</v>
      </c>
      <c r="L13" s="23" t="s">
        <v>64</v>
      </c>
      <c r="M13" s="5">
        <f>(D13+G13+J13)</f>
        <v>40</v>
      </c>
      <c r="N13" s="13" t="s">
        <v>13</v>
      </c>
      <c r="O13" s="3"/>
    </row>
    <row r="14" spans="1:15" ht="96" customHeight="1" x14ac:dyDescent="0.3">
      <c r="A14" s="41" t="s">
        <v>240</v>
      </c>
      <c r="B14" s="35" t="s">
        <v>27</v>
      </c>
      <c r="C14" s="13">
        <v>3</v>
      </c>
      <c r="D14" s="13">
        <v>3</v>
      </c>
      <c r="E14" s="63">
        <v>100</v>
      </c>
      <c r="F14" s="65">
        <v>0</v>
      </c>
      <c r="G14" s="6">
        <v>0</v>
      </c>
      <c r="H14" s="6">
        <v>0</v>
      </c>
      <c r="I14" s="65">
        <v>2</v>
      </c>
      <c r="J14" s="13">
        <v>2</v>
      </c>
      <c r="K14" s="13">
        <v>100</v>
      </c>
      <c r="L14" s="23">
        <f>(C14+F14+I14)</f>
        <v>5</v>
      </c>
      <c r="M14" s="5">
        <f>(D14+G14+J14)</f>
        <v>5</v>
      </c>
      <c r="N14" s="95">
        <f>M14*100/L14</f>
        <v>100</v>
      </c>
      <c r="O14" s="83"/>
    </row>
    <row r="15" spans="1:15" ht="67.5" customHeight="1" x14ac:dyDescent="0.3">
      <c r="A15" s="41" t="s">
        <v>141</v>
      </c>
      <c r="B15" s="35" t="s">
        <v>27</v>
      </c>
      <c r="C15" s="65" t="s">
        <v>64</v>
      </c>
      <c r="D15" s="6">
        <v>43</v>
      </c>
      <c r="E15" s="64" t="s">
        <v>13</v>
      </c>
      <c r="F15" s="65" t="s">
        <v>64</v>
      </c>
      <c r="G15" s="6">
        <v>34</v>
      </c>
      <c r="H15" s="64" t="s">
        <v>13</v>
      </c>
      <c r="I15" s="65" t="s">
        <v>64</v>
      </c>
      <c r="J15" s="13">
        <v>19</v>
      </c>
      <c r="K15" s="13" t="s">
        <v>13</v>
      </c>
      <c r="L15" s="65" t="s">
        <v>64</v>
      </c>
      <c r="M15" s="5">
        <v>43</v>
      </c>
      <c r="N15" s="13" t="s">
        <v>13</v>
      </c>
      <c r="O15" s="83"/>
    </row>
    <row r="16" spans="1:15" ht="49.5" customHeight="1" x14ac:dyDescent="0.3">
      <c r="A16" s="41" t="s">
        <v>104</v>
      </c>
      <c r="B16" s="42" t="s">
        <v>24</v>
      </c>
      <c r="C16" s="13">
        <v>54</v>
      </c>
      <c r="D16" s="13">
        <v>54</v>
      </c>
      <c r="E16" s="63">
        <f>(D16*100/C16)</f>
        <v>100</v>
      </c>
      <c r="F16" s="65">
        <v>3</v>
      </c>
      <c r="G16" s="6">
        <v>2</v>
      </c>
      <c r="H16" s="63">
        <f t="shared" ref="H16:H18" si="0">(G16*100/F16)</f>
        <v>66.666666666666671</v>
      </c>
      <c r="I16" s="65">
        <v>4</v>
      </c>
      <c r="J16" s="13">
        <v>0</v>
      </c>
      <c r="K16" s="13">
        <v>0</v>
      </c>
      <c r="L16" s="23">
        <f t="shared" ref="L16:L18" si="1">(C16+F16+I16)</f>
        <v>61</v>
      </c>
      <c r="M16" s="5">
        <f t="shared" ref="M16:M21" si="2">(D16+G16+J16)</f>
        <v>56</v>
      </c>
      <c r="N16" s="95">
        <f t="shared" ref="N16" si="3">(M16*100/L16)</f>
        <v>91.803278688524586</v>
      </c>
      <c r="O16" s="84"/>
    </row>
    <row r="17" spans="1:15" ht="89.25" customHeight="1" x14ac:dyDescent="0.3">
      <c r="A17" s="85" t="s">
        <v>40</v>
      </c>
      <c r="B17" s="42" t="s">
        <v>80</v>
      </c>
      <c r="C17" s="13">
        <v>3</v>
      </c>
      <c r="D17" s="13">
        <v>1</v>
      </c>
      <c r="E17" s="63">
        <f t="shared" ref="E17:E18" si="4">(D17*100/C17)</f>
        <v>33.333333333333336</v>
      </c>
      <c r="F17" s="65">
        <v>1</v>
      </c>
      <c r="G17" s="6">
        <v>1</v>
      </c>
      <c r="H17" s="63">
        <f t="shared" si="0"/>
        <v>100</v>
      </c>
      <c r="I17" s="65">
        <v>2</v>
      </c>
      <c r="J17" s="13">
        <v>1</v>
      </c>
      <c r="K17" s="13">
        <f>SUM(J17*100/I17)</f>
        <v>50</v>
      </c>
      <c r="L17" s="23">
        <f t="shared" si="1"/>
        <v>6</v>
      </c>
      <c r="M17" s="5">
        <f t="shared" si="2"/>
        <v>3</v>
      </c>
      <c r="N17" s="95">
        <f>M17*100/L17</f>
        <v>50</v>
      </c>
      <c r="O17" s="26" t="s">
        <v>401</v>
      </c>
    </row>
    <row r="18" spans="1:15" ht="63" customHeight="1" x14ac:dyDescent="0.3">
      <c r="A18" s="85" t="s">
        <v>105</v>
      </c>
      <c r="B18" s="42" t="s">
        <v>106</v>
      </c>
      <c r="C18" s="6">
        <v>20000</v>
      </c>
      <c r="D18" s="13">
        <v>13474</v>
      </c>
      <c r="E18" s="63">
        <f t="shared" si="4"/>
        <v>67.37</v>
      </c>
      <c r="F18" s="6">
        <v>20000</v>
      </c>
      <c r="G18" s="6">
        <v>20400</v>
      </c>
      <c r="H18" s="63">
        <f t="shared" si="0"/>
        <v>102</v>
      </c>
      <c r="I18" s="6">
        <v>20000</v>
      </c>
      <c r="J18" s="6">
        <v>15247</v>
      </c>
      <c r="K18" s="13">
        <f>J18*100/I18</f>
        <v>76.234999999999999</v>
      </c>
      <c r="L18" s="23">
        <f t="shared" si="1"/>
        <v>60000</v>
      </c>
      <c r="M18" s="5">
        <f t="shared" si="2"/>
        <v>49121</v>
      </c>
      <c r="N18" s="95">
        <f>M18*100/L18</f>
        <v>81.868333333333339</v>
      </c>
      <c r="O18" s="81"/>
    </row>
    <row r="19" spans="1:15" ht="36" customHeight="1" x14ac:dyDescent="0.3">
      <c r="A19" s="85" t="s">
        <v>49</v>
      </c>
      <c r="B19" s="86" t="s">
        <v>43</v>
      </c>
      <c r="C19" s="86" t="s">
        <v>25</v>
      </c>
      <c r="D19" s="13">
        <v>234507</v>
      </c>
      <c r="E19" s="64" t="s">
        <v>13</v>
      </c>
      <c r="F19" s="86" t="s">
        <v>25</v>
      </c>
      <c r="G19" s="6">
        <v>314307</v>
      </c>
      <c r="H19" s="64" t="s">
        <v>13</v>
      </c>
      <c r="I19" s="86" t="s">
        <v>25</v>
      </c>
      <c r="J19" s="6">
        <v>274392</v>
      </c>
      <c r="K19" s="13" t="s">
        <v>13</v>
      </c>
      <c r="L19" s="86" t="s">
        <v>25</v>
      </c>
      <c r="M19" s="5">
        <f t="shared" si="2"/>
        <v>823206</v>
      </c>
      <c r="N19" s="13" t="s">
        <v>13</v>
      </c>
      <c r="O19" s="83"/>
    </row>
    <row r="20" spans="1:15" ht="36.75" customHeight="1" x14ac:dyDescent="0.3">
      <c r="A20" s="85" t="s">
        <v>41</v>
      </c>
      <c r="B20" s="86" t="s">
        <v>107</v>
      </c>
      <c r="C20" s="86" t="s">
        <v>25</v>
      </c>
      <c r="D20" s="6">
        <v>20765</v>
      </c>
      <c r="E20" s="64" t="s">
        <v>13</v>
      </c>
      <c r="F20" s="86" t="s">
        <v>25</v>
      </c>
      <c r="G20" s="6">
        <v>36697</v>
      </c>
      <c r="H20" s="64" t="s">
        <v>13</v>
      </c>
      <c r="I20" s="86" t="s">
        <v>25</v>
      </c>
      <c r="J20" s="13">
        <v>37430</v>
      </c>
      <c r="K20" s="13" t="s">
        <v>13</v>
      </c>
      <c r="L20" s="86" t="s">
        <v>25</v>
      </c>
      <c r="M20" s="5">
        <f t="shared" si="2"/>
        <v>94892</v>
      </c>
      <c r="N20" s="13" t="s">
        <v>13</v>
      </c>
      <c r="O20" s="83"/>
    </row>
    <row r="21" spans="1:15" ht="30.75" customHeight="1" x14ac:dyDescent="0.3">
      <c r="A21" s="87" t="s">
        <v>42</v>
      </c>
      <c r="B21" s="35" t="s">
        <v>44</v>
      </c>
      <c r="C21" s="65" t="s">
        <v>25</v>
      </c>
      <c r="D21" s="6">
        <v>7240</v>
      </c>
      <c r="E21" s="64" t="s">
        <v>13</v>
      </c>
      <c r="F21" s="65" t="s">
        <v>25</v>
      </c>
      <c r="G21" s="6">
        <v>6800</v>
      </c>
      <c r="H21" s="64" t="s">
        <v>13</v>
      </c>
      <c r="I21" s="65" t="s">
        <v>25</v>
      </c>
      <c r="J21" s="13">
        <v>15400</v>
      </c>
      <c r="K21" s="13" t="s">
        <v>13</v>
      </c>
      <c r="L21" s="65" t="s">
        <v>25</v>
      </c>
      <c r="M21" s="5">
        <f t="shared" si="2"/>
        <v>29440</v>
      </c>
      <c r="N21" s="13" t="s">
        <v>13</v>
      </c>
      <c r="O21" s="83"/>
    </row>
    <row r="22" spans="1:15" ht="16.5" customHeight="1" x14ac:dyDescent="0.3">
      <c r="A22" s="141" t="s">
        <v>378</v>
      </c>
      <c r="B22" s="35" t="s">
        <v>30</v>
      </c>
      <c r="C22" s="13">
        <v>0</v>
      </c>
      <c r="D22" s="13">
        <v>0</v>
      </c>
      <c r="E22" s="13">
        <v>0</v>
      </c>
      <c r="F22" s="13">
        <v>36</v>
      </c>
      <c r="G22" s="6">
        <v>0</v>
      </c>
      <c r="H22" s="6">
        <v>0</v>
      </c>
      <c r="I22" s="6">
        <v>0</v>
      </c>
      <c r="J22" s="13">
        <v>0</v>
      </c>
      <c r="K22" s="13">
        <v>0</v>
      </c>
      <c r="L22" s="23">
        <f t="shared" ref="L22:L27" si="5">(C22+F22+I22)</f>
        <v>36</v>
      </c>
      <c r="M22" s="5">
        <f t="shared" ref="M22:M27" si="6">(D22+G22+J22)</f>
        <v>0</v>
      </c>
      <c r="N22" s="95">
        <f t="shared" ref="N22:N27" si="7">M22*100/L22</f>
        <v>0</v>
      </c>
      <c r="O22" s="151" t="s">
        <v>399</v>
      </c>
    </row>
    <row r="23" spans="1:15" ht="33" customHeight="1" x14ac:dyDescent="0.3">
      <c r="A23" s="141"/>
      <c r="B23" s="42" t="s">
        <v>28</v>
      </c>
      <c r="C23" s="13">
        <v>0</v>
      </c>
      <c r="D23" s="13">
        <v>0</v>
      </c>
      <c r="E23" s="13">
        <v>0</v>
      </c>
      <c r="F23" s="13">
        <v>36</v>
      </c>
      <c r="G23" s="6">
        <v>0</v>
      </c>
      <c r="H23" s="6">
        <v>0</v>
      </c>
      <c r="I23" s="6">
        <v>0</v>
      </c>
      <c r="J23" s="13">
        <v>0</v>
      </c>
      <c r="K23" s="13">
        <v>0</v>
      </c>
      <c r="L23" s="23">
        <f t="shared" si="5"/>
        <v>36</v>
      </c>
      <c r="M23" s="5">
        <f t="shared" si="6"/>
        <v>0</v>
      </c>
      <c r="N23" s="95">
        <f t="shared" si="7"/>
        <v>0</v>
      </c>
      <c r="O23" s="152"/>
    </row>
    <row r="24" spans="1:15" ht="24" customHeight="1" x14ac:dyDescent="0.3">
      <c r="A24" s="141"/>
      <c r="B24" s="42" t="s">
        <v>253</v>
      </c>
      <c r="C24" s="13">
        <v>0</v>
      </c>
      <c r="D24" s="13">
        <v>0</v>
      </c>
      <c r="E24" s="13">
        <v>0</v>
      </c>
      <c r="F24" s="13">
        <v>60</v>
      </c>
      <c r="G24" s="6">
        <v>0</v>
      </c>
      <c r="H24" s="6">
        <v>0</v>
      </c>
      <c r="I24" s="6">
        <v>0</v>
      </c>
      <c r="J24" s="13">
        <v>0</v>
      </c>
      <c r="K24" s="13">
        <v>0</v>
      </c>
      <c r="L24" s="23">
        <f t="shared" si="5"/>
        <v>60</v>
      </c>
      <c r="M24" s="5">
        <f t="shared" si="6"/>
        <v>0</v>
      </c>
      <c r="N24" s="95">
        <f t="shared" si="7"/>
        <v>0</v>
      </c>
      <c r="O24" s="152"/>
    </row>
    <row r="25" spans="1:15" ht="15.75" customHeight="1" x14ac:dyDescent="0.3">
      <c r="A25" s="141"/>
      <c r="B25" s="35" t="s">
        <v>29</v>
      </c>
      <c r="C25" s="13">
        <v>0</v>
      </c>
      <c r="D25" s="13">
        <v>0</v>
      </c>
      <c r="E25" s="13">
        <v>0</v>
      </c>
      <c r="F25" s="13">
        <v>16</v>
      </c>
      <c r="G25" s="6">
        <v>0</v>
      </c>
      <c r="H25" s="6">
        <v>0</v>
      </c>
      <c r="I25" s="6">
        <v>0</v>
      </c>
      <c r="J25" s="13">
        <v>0</v>
      </c>
      <c r="K25" s="13">
        <v>0</v>
      </c>
      <c r="L25" s="23">
        <f t="shared" si="5"/>
        <v>16</v>
      </c>
      <c r="M25" s="5">
        <f t="shared" si="6"/>
        <v>0</v>
      </c>
      <c r="N25" s="95">
        <f t="shared" si="7"/>
        <v>0</v>
      </c>
      <c r="O25" s="153"/>
    </row>
    <row r="26" spans="1:15" ht="65.25" customHeight="1" x14ac:dyDescent="0.3">
      <c r="A26" s="41" t="s">
        <v>108</v>
      </c>
      <c r="B26" s="35" t="s">
        <v>35</v>
      </c>
      <c r="C26" s="13">
        <v>0</v>
      </c>
      <c r="D26" s="13">
        <v>0</v>
      </c>
      <c r="E26" s="13">
        <v>0</v>
      </c>
      <c r="F26" s="65">
        <v>2</v>
      </c>
      <c r="G26" s="6">
        <v>2</v>
      </c>
      <c r="H26" s="63">
        <f>(G26*100/F26)</f>
        <v>100</v>
      </c>
      <c r="I26" s="65">
        <v>2</v>
      </c>
      <c r="J26" s="13">
        <v>2</v>
      </c>
      <c r="K26" s="13">
        <v>2</v>
      </c>
      <c r="L26" s="23">
        <f t="shared" si="5"/>
        <v>4</v>
      </c>
      <c r="M26" s="5">
        <f t="shared" si="6"/>
        <v>4</v>
      </c>
      <c r="N26" s="95">
        <f t="shared" si="7"/>
        <v>100</v>
      </c>
      <c r="O26" s="83"/>
    </row>
    <row r="27" spans="1:15" ht="48.75" customHeight="1" x14ac:dyDescent="0.3">
      <c r="A27" s="88" t="s">
        <v>109</v>
      </c>
      <c r="B27" s="89" t="s">
        <v>80</v>
      </c>
      <c r="C27" s="13">
        <v>1</v>
      </c>
      <c r="D27" s="13">
        <v>1</v>
      </c>
      <c r="E27" s="63">
        <f>(D27*100/C27)</f>
        <v>100</v>
      </c>
      <c r="F27" s="13">
        <v>0</v>
      </c>
      <c r="G27" s="13">
        <v>0</v>
      </c>
      <c r="H27" s="13">
        <v>0</v>
      </c>
      <c r="I27" s="13">
        <v>0</v>
      </c>
      <c r="J27" s="13">
        <v>0</v>
      </c>
      <c r="K27" s="13">
        <v>0</v>
      </c>
      <c r="L27" s="23">
        <f t="shared" si="5"/>
        <v>1</v>
      </c>
      <c r="M27" s="5">
        <f t="shared" si="6"/>
        <v>1</v>
      </c>
      <c r="N27" s="95">
        <f t="shared" si="7"/>
        <v>100</v>
      </c>
      <c r="O27" s="83"/>
    </row>
    <row r="28" spans="1:15" ht="26.25" customHeight="1" x14ac:dyDescent="0.3">
      <c r="A28" s="146" t="s">
        <v>322</v>
      </c>
      <c r="B28" s="147"/>
      <c r="C28" s="147"/>
      <c r="D28" s="147"/>
      <c r="E28" s="147"/>
      <c r="F28" s="147"/>
      <c r="G28" s="147"/>
      <c r="H28" s="147"/>
      <c r="I28" s="147"/>
      <c r="J28" s="147"/>
      <c r="K28" s="147"/>
      <c r="L28" s="147"/>
      <c r="M28" s="147"/>
      <c r="N28" s="147"/>
      <c r="O28" s="148"/>
    </row>
    <row r="29" spans="1:15" ht="71.25" customHeight="1" x14ac:dyDescent="0.3">
      <c r="A29" s="27" t="s">
        <v>241</v>
      </c>
      <c r="B29" s="9" t="s">
        <v>27</v>
      </c>
      <c r="C29" s="5">
        <v>62</v>
      </c>
      <c r="D29" s="5">
        <v>62</v>
      </c>
      <c r="E29" s="20">
        <f t="shared" ref="E29:E32" si="8">(D29*100/C29)</f>
        <v>100</v>
      </c>
      <c r="F29" s="21">
        <v>62</v>
      </c>
      <c r="G29" s="21">
        <v>52</v>
      </c>
      <c r="H29" s="20">
        <f t="shared" ref="H29:H32" si="9">(G29*100/F29)</f>
        <v>83.870967741935488</v>
      </c>
      <c r="I29" s="21">
        <v>62</v>
      </c>
      <c r="J29" s="21">
        <v>62</v>
      </c>
      <c r="K29" s="21">
        <v>100</v>
      </c>
      <c r="L29" s="21">
        <v>62</v>
      </c>
      <c r="M29" s="21">
        <v>62</v>
      </c>
      <c r="N29" s="21">
        <v>100</v>
      </c>
      <c r="O29" s="3"/>
    </row>
    <row r="30" spans="1:15" ht="64.5" customHeight="1" x14ac:dyDescent="0.3">
      <c r="A30" s="28" t="s">
        <v>110</v>
      </c>
      <c r="B30" s="29" t="s">
        <v>111</v>
      </c>
      <c r="C30" s="5">
        <v>42</v>
      </c>
      <c r="D30" s="5">
        <v>36</v>
      </c>
      <c r="E30" s="20">
        <f t="shared" si="8"/>
        <v>85.714285714285708</v>
      </c>
      <c r="F30" s="21">
        <v>42</v>
      </c>
      <c r="G30" s="21">
        <v>38</v>
      </c>
      <c r="H30" s="20">
        <f t="shared" si="9"/>
        <v>90.476190476190482</v>
      </c>
      <c r="I30" s="21">
        <v>42</v>
      </c>
      <c r="J30" s="21">
        <v>45</v>
      </c>
      <c r="K30" s="21">
        <v>100</v>
      </c>
      <c r="L30" s="23">
        <v>42</v>
      </c>
      <c r="M30" s="5">
        <v>45</v>
      </c>
      <c r="N30" s="95">
        <f t="shared" ref="N30:N32" si="10">M30*100/L30</f>
        <v>107.14285714285714</v>
      </c>
      <c r="O30" s="3"/>
    </row>
    <row r="31" spans="1:15" ht="36" customHeight="1" x14ac:dyDescent="0.3">
      <c r="A31" s="39" t="s">
        <v>400</v>
      </c>
      <c r="B31" s="3" t="s">
        <v>27</v>
      </c>
      <c r="C31" s="21">
        <v>42</v>
      </c>
      <c r="D31" s="21">
        <v>42</v>
      </c>
      <c r="E31" s="20">
        <f t="shared" si="8"/>
        <v>100</v>
      </c>
      <c r="F31" s="21">
        <v>42</v>
      </c>
      <c r="G31" s="21">
        <v>42</v>
      </c>
      <c r="H31" s="20">
        <f t="shared" si="9"/>
        <v>100</v>
      </c>
      <c r="I31" s="21">
        <v>42</v>
      </c>
      <c r="J31" s="21">
        <v>45</v>
      </c>
      <c r="K31" s="21">
        <v>100</v>
      </c>
      <c r="L31" s="23">
        <v>42</v>
      </c>
      <c r="M31" s="5">
        <v>45</v>
      </c>
      <c r="N31" s="95">
        <f t="shared" si="10"/>
        <v>107.14285714285714</v>
      </c>
      <c r="O31" s="3"/>
    </row>
    <row r="32" spans="1:15" ht="114.75" customHeight="1" x14ac:dyDescent="0.3">
      <c r="A32" s="18" t="s">
        <v>323</v>
      </c>
      <c r="B32" s="7" t="s">
        <v>17</v>
      </c>
      <c r="C32" s="21">
        <v>20</v>
      </c>
      <c r="D32" s="21">
        <v>16</v>
      </c>
      <c r="E32" s="20">
        <f t="shared" si="8"/>
        <v>80</v>
      </c>
      <c r="F32" s="21">
        <v>20</v>
      </c>
      <c r="G32" s="21">
        <v>17</v>
      </c>
      <c r="H32" s="20">
        <f t="shared" si="9"/>
        <v>85</v>
      </c>
      <c r="I32" s="21">
        <v>20</v>
      </c>
      <c r="J32" s="21">
        <v>20</v>
      </c>
      <c r="K32" s="21">
        <v>100</v>
      </c>
      <c r="L32" s="23">
        <f t="shared" ref="L32" si="11">(C32+F32+I32)</f>
        <v>60</v>
      </c>
      <c r="M32" s="5">
        <f t="shared" ref="M32" si="12">(D32+G32+J32)</f>
        <v>53</v>
      </c>
      <c r="N32" s="95">
        <f t="shared" si="10"/>
        <v>88.333333333333329</v>
      </c>
      <c r="O32" s="4"/>
    </row>
    <row r="33" spans="1:15" ht="64.5" customHeight="1" x14ac:dyDescent="0.3">
      <c r="A33" s="18" t="s">
        <v>140</v>
      </c>
      <c r="B33" s="24" t="s">
        <v>26</v>
      </c>
      <c r="C33" s="21" t="s">
        <v>64</v>
      </c>
      <c r="D33" s="21">
        <v>12</v>
      </c>
      <c r="E33" s="19" t="s">
        <v>13</v>
      </c>
      <c r="F33" s="21" t="s">
        <v>64</v>
      </c>
      <c r="G33" s="30">
        <v>3</v>
      </c>
      <c r="H33" s="19" t="s">
        <v>13</v>
      </c>
      <c r="I33" s="21" t="s">
        <v>64</v>
      </c>
      <c r="J33" s="19" t="s">
        <v>348</v>
      </c>
      <c r="K33" s="19" t="s">
        <v>13</v>
      </c>
      <c r="L33" s="21" t="s">
        <v>64</v>
      </c>
      <c r="M33" s="5">
        <f t="shared" ref="M33" si="13">(D33+G33+J33)</f>
        <v>19</v>
      </c>
      <c r="N33" s="19" t="s">
        <v>13</v>
      </c>
      <c r="O33" s="3"/>
    </row>
    <row r="34" spans="1:15" ht="53.25" customHeight="1" x14ac:dyDescent="0.3">
      <c r="A34" s="18" t="s">
        <v>242</v>
      </c>
      <c r="B34" s="7" t="s">
        <v>17</v>
      </c>
      <c r="C34" s="21" t="s">
        <v>64</v>
      </c>
      <c r="D34" s="21">
        <v>42</v>
      </c>
      <c r="E34" s="19" t="s">
        <v>13</v>
      </c>
      <c r="F34" s="21" t="s">
        <v>25</v>
      </c>
      <c r="G34" s="21">
        <v>25</v>
      </c>
      <c r="H34" s="19" t="s">
        <v>13</v>
      </c>
      <c r="I34" s="21" t="s">
        <v>64</v>
      </c>
      <c r="J34" s="30">
        <v>45</v>
      </c>
      <c r="K34" s="30">
        <v>100</v>
      </c>
      <c r="L34" s="21" t="s">
        <v>64</v>
      </c>
      <c r="M34" s="5">
        <v>45</v>
      </c>
      <c r="N34" s="19" t="s">
        <v>13</v>
      </c>
      <c r="O34" s="3"/>
    </row>
    <row r="35" spans="1:15" ht="51.75" customHeight="1" x14ac:dyDescent="0.3">
      <c r="A35" s="18" t="s">
        <v>279</v>
      </c>
      <c r="B35" s="7" t="s">
        <v>17</v>
      </c>
      <c r="C35" s="21">
        <v>20</v>
      </c>
      <c r="D35" s="21">
        <v>14</v>
      </c>
      <c r="E35" s="20">
        <f t="shared" ref="E35:E40" si="14">(D35*100/C35)</f>
        <v>70</v>
      </c>
      <c r="F35" s="21">
        <v>20</v>
      </c>
      <c r="G35" s="21">
        <v>17</v>
      </c>
      <c r="H35" s="20">
        <f t="shared" ref="H35:H40" si="15">(G35*100/F35)</f>
        <v>85</v>
      </c>
      <c r="I35" s="21">
        <v>20</v>
      </c>
      <c r="J35" s="30">
        <v>20</v>
      </c>
      <c r="K35" s="30">
        <v>100</v>
      </c>
      <c r="L35" s="23">
        <v>20</v>
      </c>
      <c r="M35" s="5">
        <v>20</v>
      </c>
      <c r="N35" s="95">
        <f>(M35*100/L35)</f>
        <v>100</v>
      </c>
      <c r="O35" s="4"/>
    </row>
    <row r="36" spans="1:15" ht="66" x14ac:dyDescent="0.3">
      <c r="A36" s="18" t="s">
        <v>324</v>
      </c>
      <c r="B36" s="7" t="s">
        <v>17</v>
      </c>
      <c r="C36" s="21">
        <v>42</v>
      </c>
      <c r="D36" s="21">
        <v>42</v>
      </c>
      <c r="E36" s="20">
        <f t="shared" si="14"/>
        <v>100</v>
      </c>
      <c r="F36" s="21">
        <v>42</v>
      </c>
      <c r="G36" s="21">
        <v>39</v>
      </c>
      <c r="H36" s="20">
        <f t="shared" si="15"/>
        <v>92.857142857142861</v>
      </c>
      <c r="I36" s="21">
        <v>42</v>
      </c>
      <c r="J36" s="30">
        <v>42</v>
      </c>
      <c r="K36" s="30">
        <v>100</v>
      </c>
      <c r="L36" s="23">
        <f t="shared" ref="L36:L39" si="16">(C36+F36+I36)</f>
        <v>126</v>
      </c>
      <c r="M36" s="5">
        <f t="shared" ref="M36:M39" si="17">(D36+G36+J36)</f>
        <v>123</v>
      </c>
      <c r="N36" s="95">
        <f t="shared" ref="N36:N39" si="18">(M36*100/L36)</f>
        <v>97.61904761904762</v>
      </c>
      <c r="O36" s="3"/>
    </row>
    <row r="37" spans="1:15" ht="65.25" customHeight="1" x14ac:dyDescent="0.3">
      <c r="A37" s="18" t="s">
        <v>325</v>
      </c>
      <c r="B37" s="7" t="s">
        <v>17</v>
      </c>
      <c r="C37" s="21">
        <v>42</v>
      </c>
      <c r="D37" s="21">
        <v>13</v>
      </c>
      <c r="E37" s="20">
        <f t="shared" si="14"/>
        <v>30.952380952380953</v>
      </c>
      <c r="F37" s="21">
        <v>42</v>
      </c>
      <c r="G37" s="21">
        <v>18</v>
      </c>
      <c r="H37" s="20">
        <f t="shared" si="15"/>
        <v>42.857142857142854</v>
      </c>
      <c r="I37" s="21">
        <v>42</v>
      </c>
      <c r="J37" s="30">
        <v>42</v>
      </c>
      <c r="K37" s="30">
        <v>100</v>
      </c>
      <c r="L37" s="23">
        <v>42</v>
      </c>
      <c r="M37" s="5">
        <v>42</v>
      </c>
      <c r="N37" s="95">
        <f t="shared" si="18"/>
        <v>100</v>
      </c>
      <c r="O37" s="3"/>
    </row>
    <row r="38" spans="1:15" ht="64.5" customHeight="1" x14ac:dyDescent="0.3">
      <c r="A38" s="18" t="s">
        <v>326</v>
      </c>
      <c r="B38" s="7" t="s">
        <v>32</v>
      </c>
      <c r="C38" s="21">
        <v>7</v>
      </c>
      <c r="D38" s="21">
        <v>3</v>
      </c>
      <c r="E38" s="20">
        <f t="shared" si="14"/>
        <v>42.857142857142854</v>
      </c>
      <c r="F38" s="21">
        <v>6</v>
      </c>
      <c r="G38" s="21">
        <v>4</v>
      </c>
      <c r="H38" s="20">
        <f t="shared" si="15"/>
        <v>66.666666666666671</v>
      </c>
      <c r="I38" s="21">
        <v>7</v>
      </c>
      <c r="J38" s="30">
        <v>5</v>
      </c>
      <c r="K38" s="30">
        <v>71</v>
      </c>
      <c r="L38" s="23">
        <f t="shared" si="16"/>
        <v>20</v>
      </c>
      <c r="M38" s="5">
        <f t="shared" si="17"/>
        <v>12</v>
      </c>
      <c r="N38" s="95">
        <f t="shared" si="18"/>
        <v>60</v>
      </c>
      <c r="O38" s="96" t="s">
        <v>408</v>
      </c>
    </row>
    <row r="39" spans="1:15" ht="66" x14ac:dyDescent="0.3">
      <c r="A39" s="80" t="s">
        <v>252</v>
      </c>
      <c r="B39" s="24" t="s">
        <v>31</v>
      </c>
      <c r="C39" s="21">
        <v>14</v>
      </c>
      <c r="D39" s="21">
        <v>18</v>
      </c>
      <c r="E39" s="20">
        <f t="shared" si="14"/>
        <v>128.57142857142858</v>
      </c>
      <c r="F39" s="21">
        <v>14</v>
      </c>
      <c r="G39" s="21">
        <v>5</v>
      </c>
      <c r="H39" s="20">
        <f t="shared" si="15"/>
        <v>35.714285714285715</v>
      </c>
      <c r="I39" s="21">
        <v>14</v>
      </c>
      <c r="J39" s="30">
        <v>0</v>
      </c>
      <c r="K39" s="30">
        <v>0</v>
      </c>
      <c r="L39" s="23">
        <f t="shared" si="16"/>
        <v>42</v>
      </c>
      <c r="M39" s="5">
        <f t="shared" si="17"/>
        <v>23</v>
      </c>
      <c r="N39" s="95">
        <f t="shared" si="18"/>
        <v>54.761904761904759</v>
      </c>
      <c r="O39" s="96" t="s">
        <v>408</v>
      </c>
    </row>
    <row r="40" spans="1:15" ht="78" customHeight="1" x14ac:dyDescent="0.3">
      <c r="A40" s="18" t="s">
        <v>257</v>
      </c>
      <c r="B40" s="7" t="s">
        <v>33</v>
      </c>
      <c r="C40" s="5">
        <v>1077836</v>
      </c>
      <c r="D40" s="5">
        <v>688566</v>
      </c>
      <c r="E40" s="20">
        <f t="shared" si="14"/>
        <v>63.884115950849669</v>
      </c>
      <c r="F40" s="5">
        <v>1077836</v>
      </c>
      <c r="G40" s="5">
        <v>814906</v>
      </c>
      <c r="H40" s="20">
        <f t="shared" si="15"/>
        <v>75.605750782122698</v>
      </c>
      <c r="I40" s="5">
        <v>1077836</v>
      </c>
      <c r="J40" s="51">
        <v>581114</v>
      </c>
      <c r="K40" s="74">
        <f>(J40/I40*100)</f>
        <v>53.914881299195791</v>
      </c>
      <c r="L40" s="23">
        <f t="shared" ref="L40" si="19">(C40+F40+I40)</f>
        <v>3233508</v>
      </c>
      <c r="M40" s="5">
        <f t="shared" ref="M40" si="20">(D40+G40+J40)</f>
        <v>2084586</v>
      </c>
      <c r="N40" s="95">
        <f t="shared" ref="N40" si="21">(M40*100/L40)</f>
        <v>64.468249344056048</v>
      </c>
      <c r="O40" s="75" t="s">
        <v>409</v>
      </c>
    </row>
    <row r="41" spans="1:15" ht="48" customHeight="1" x14ac:dyDescent="0.3">
      <c r="A41" s="10" t="s">
        <v>256</v>
      </c>
      <c r="B41" s="7" t="s">
        <v>124</v>
      </c>
      <c r="C41" s="21" t="s">
        <v>64</v>
      </c>
      <c r="D41" s="21">
        <v>311</v>
      </c>
      <c r="E41" s="19" t="s">
        <v>13</v>
      </c>
      <c r="F41" s="21" t="s">
        <v>64</v>
      </c>
      <c r="G41" s="21">
        <v>132</v>
      </c>
      <c r="H41" s="19" t="s">
        <v>13</v>
      </c>
      <c r="I41" s="21" t="s">
        <v>64</v>
      </c>
      <c r="J41" s="30">
        <v>150</v>
      </c>
      <c r="K41" s="19" t="s">
        <v>13</v>
      </c>
      <c r="L41" s="21" t="s">
        <v>64</v>
      </c>
      <c r="M41" s="5">
        <f t="shared" ref="M41:M42" si="22">(D41+G41+J41)</f>
        <v>593</v>
      </c>
      <c r="N41" s="19" t="s">
        <v>13</v>
      </c>
      <c r="O41" s="3"/>
    </row>
    <row r="42" spans="1:15" ht="54" customHeight="1" x14ac:dyDescent="0.3">
      <c r="A42" s="10" t="s">
        <v>254</v>
      </c>
      <c r="B42" s="7" t="s">
        <v>125</v>
      </c>
      <c r="C42" s="21" t="s">
        <v>64</v>
      </c>
      <c r="D42" s="21">
        <v>6</v>
      </c>
      <c r="E42" s="19" t="s">
        <v>13</v>
      </c>
      <c r="F42" s="21" t="s">
        <v>64</v>
      </c>
      <c r="G42" s="21">
        <v>21</v>
      </c>
      <c r="H42" s="19" t="s">
        <v>13</v>
      </c>
      <c r="I42" s="21" t="s">
        <v>64</v>
      </c>
      <c r="J42" s="30">
        <v>16</v>
      </c>
      <c r="K42" s="19" t="s">
        <v>13</v>
      </c>
      <c r="L42" s="21" t="s">
        <v>64</v>
      </c>
      <c r="M42" s="5">
        <f t="shared" si="22"/>
        <v>43</v>
      </c>
      <c r="N42" s="19" t="s">
        <v>13</v>
      </c>
      <c r="O42" s="3"/>
    </row>
    <row r="43" spans="1:15" ht="24" customHeight="1" x14ac:dyDescent="0.3">
      <c r="A43" s="146" t="s">
        <v>243</v>
      </c>
      <c r="B43" s="147"/>
      <c r="C43" s="147"/>
      <c r="D43" s="147"/>
      <c r="E43" s="147"/>
      <c r="F43" s="147"/>
      <c r="G43" s="147"/>
      <c r="H43" s="147"/>
      <c r="I43" s="147"/>
      <c r="J43" s="147"/>
      <c r="K43" s="147"/>
      <c r="L43" s="147"/>
      <c r="M43" s="147"/>
      <c r="N43" s="147"/>
      <c r="O43" s="148"/>
    </row>
    <row r="44" spans="1:15" ht="82.5" x14ac:dyDescent="0.3">
      <c r="A44" s="18" t="s">
        <v>172</v>
      </c>
      <c r="B44" s="7" t="s">
        <v>173</v>
      </c>
      <c r="C44" s="25" t="s">
        <v>25</v>
      </c>
      <c r="D44" s="21">
        <v>2625</v>
      </c>
      <c r="E44" s="9" t="s">
        <v>13</v>
      </c>
      <c r="F44" s="25" t="s">
        <v>25</v>
      </c>
      <c r="G44" s="21">
        <v>2214</v>
      </c>
      <c r="H44" s="9" t="s">
        <v>13</v>
      </c>
      <c r="I44" s="25" t="s">
        <v>25</v>
      </c>
      <c r="J44" s="76">
        <v>1103</v>
      </c>
      <c r="K44" s="19" t="s">
        <v>13</v>
      </c>
      <c r="L44" s="25" t="s">
        <v>25</v>
      </c>
      <c r="M44" s="5">
        <f t="shared" ref="M44:M47" si="23">(D44+G44+J44)</f>
        <v>5942</v>
      </c>
      <c r="N44" s="19" t="s">
        <v>13</v>
      </c>
      <c r="O44" s="3"/>
    </row>
    <row r="45" spans="1:15" ht="49.5" x14ac:dyDescent="0.3">
      <c r="A45" s="18" t="s">
        <v>174</v>
      </c>
      <c r="B45" s="7" t="s">
        <v>173</v>
      </c>
      <c r="C45" s="25" t="s">
        <v>25</v>
      </c>
      <c r="D45" s="21">
        <v>790</v>
      </c>
      <c r="E45" s="9" t="s">
        <v>13</v>
      </c>
      <c r="F45" s="25" t="s">
        <v>25</v>
      </c>
      <c r="G45" s="21">
        <v>898</v>
      </c>
      <c r="H45" s="9" t="s">
        <v>13</v>
      </c>
      <c r="I45" s="25" t="s">
        <v>25</v>
      </c>
      <c r="J45" s="77">
        <v>1163</v>
      </c>
      <c r="K45" s="19" t="s">
        <v>13</v>
      </c>
      <c r="L45" s="25" t="s">
        <v>25</v>
      </c>
      <c r="M45" s="5">
        <f t="shared" si="23"/>
        <v>2851</v>
      </c>
      <c r="N45" s="19" t="s">
        <v>13</v>
      </c>
      <c r="O45" s="3"/>
    </row>
    <row r="46" spans="1:15" ht="54" customHeight="1" x14ac:dyDescent="0.3">
      <c r="A46" s="18" t="s">
        <v>327</v>
      </c>
      <c r="B46" s="24" t="s">
        <v>175</v>
      </c>
      <c r="C46" s="25" t="s">
        <v>25</v>
      </c>
      <c r="D46" s="21" t="s">
        <v>176</v>
      </c>
      <c r="E46" s="21" t="s">
        <v>176</v>
      </c>
      <c r="F46" s="25" t="s">
        <v>25</v>
      </c>
      <c r="G46" s="21" t="s">
        <v>176</v>
      </c>
      <c r="H46" s="21" t="s">
        <v>176</v>
      </c>
      <c r="I46" s="25" t="s">
        <v>25</v>
      </c>
      <c r="J46" s="21" t="s">
        <v>176</v>
      </c>
      <c r="K46" s="21" t="s">
        <v>176</v>
      </c>
      <c r="L46" s="25" t="s">
        <v>25</v>
      </c>
      <c r="M46" s="21" t="s">
        <v>176</v>
      </c>
      <c r="N46" s="19" t="s">
        <v>13</v>
      </c>
      <c r="O46" s="3"/>
    </row>
    <row r="47" spans="1:15" ht="53.25" customHeight="1" x14ac:dyDescent="0.3">
      <c r="A47" s="71" t="s">
        <v>177</v>
      </c>
      <c r="B47" s="24" t="s">
        <v>138</v>
      </c>
      <c r="C47" s="25" t="s">
        <v>25</v>
      </c>
      <c r="D47" s="21">
        <v>2</v>
      </c>
      <c r="E47" s="9" t="s">
        <v>13</v>
      </c>
      <c r="F47" s="25" t="s">
        <v>25</v>
      </c>
      <c r="G47" s="21">
        <v>3</v>
      </c>
      <c r="H47" s="9" t="s">
        <v>13</v>
      </c>
      <c r="I47" s="25" t="s">
        <v>25</v>
      </c>
      <c r="J47" s="78">
        <v>1</v>
      </c>
      <c r="K47" s="19" t="s">
        <v>13</v>
      </c>
      <c r="L47" s="25" t="s">
        <v>25</v>
      </c>
      <c r="M47" s="5">
        <f t="shared" si="23"/>
        <v>6</v>
      </c>
      <c r="N47" s="19" t="s">
        <v>13</v>
      </c>
      <c r="O47" s="3"/>
    </row>
    <row r="48" spans="1:15" ht="82.5" x14ac:dyDescent="0.3">
      <c r="A48" s="18" t="s">
        <v>255</v>
      </c>
      <c r="B48" s="24" t="s">
        <v>10</v>
      </c>
      <c r="C48" s="25">
        <v>0</v>
      </c>
      <c r="D48" s="21">
        <v>0</v>
      </c>
      <c r="E48" s="9" t="s">
        <v>13</v>
      </c>
      <c r="F48" s="25">
        <v>9</v>
      </c>
      <c r="G48" s="21">
        <v>0</v>
      </c>
      <c r="H48" s="21">
        <v>0</v>
      </c>
      <c r="I48" s="25">
        <v>9</v>
      </c>
      <c r="J48" s="21">
        <v>0</v>
      </c>
      <c r="K48" s="21">
        <v>0</v>
      </c>
      <c r="L48" s="23">
        <f>(C48+F48+I48)</f>
        <v>18</v>
      </c>
      <c r="M48" s="5">
        <f>(D48+G48+J48)</f>
        <v>0</v>
      </c>
      <c r="N48" s="95">
        <f t="shared" ref="N48" si="24">(M48*100/L48)</f>
        <v>0</v>
      </c>
      <c r="O48" s="96" t="s">
        <v>408</v>
      </c>
    </row>
    <row r="49" spans="1:15" ht="54" customHeight="1" x14ac:dyDescent="0.3">
      <c r="A49" s="18" t="s">
        <v>178</v>
      </c>
      <c r="B49" s="24" t="s">
        <v>10</v>
      </c>
      <c r="C49" s="25" t="s">
        <v>25</v>
      </c>
      <c r="D49" s="21">
        <v>0</v>
      </c>
      <c r="E49" s="9" t="s">
        <v>13</v>
      </c>
      <c r="F49" s="25" t="s">
        <v>25</v>
      </c>
      <c r="G49" s="21">
        <v>1</v>
      </c>
      <c r="H49" s="9" t="s">
        <v>13</v>
      </c>
      <c r="I49" s="25" t="s">
        <v>25</v>
      </c>
      <c r="J49" s="78">
        <v>5</v>
      </c>
      <c r="K49" s="19" t="s">
        <v>13</v>
      </c>
      <c r="L49" s="25" t="s">
        <v>25</v>
      </c>
      <c r="M49" s="5">
        <f t="shared" ref="M49:M50" si="25">(D49+G49+J49)</f>
        <v>6</v>
      </c>
      <c r="N49" s="19" t="s">
        <v>13</v>
      </c>
      <c r="O49" s="3"/>
    </row>
    <row r="50" spans="1:15" ht="33" x14ac:dyDescent="0.3">
      <c r="A50" s="18" t="s">
        <v>179</v>
      </c>
      <c r="B50" s="24" t="s">
        <v>10</v>
      </c>
      <c r="C50" s="21">
        <v>13</v>
      </c>
      <c r="D50" s="21">
        <v>13</v>
      </c>
      <c r="E50" s="20">
        <f t="shared" ref="E50:E53" si="26">(D50*100/C50)</f>
        <v>100</v>
      </c>
      <c r="F50" s="25" t="s">
        <v>25</v>
      </c>
      <c r="G50" s="21">
        <v>4</v>
      </c>
      <c r="H50" s="9" t="s">
        <v>13</v>
      </c>
      <c r="I50" s="25" t="s">
        <v>25</v>
      </c>
      <c r="J50" s="21">
        <v>4</v>
      </c>
      <c r="K50" s="19" t="s">
        <v>13</v>
      </c>
      <c r="L50" s="25" t="s">
        <v>25</v>
      </c>
      <c r="M50" s="5">
        <f t="shared" si="25"/>
        <v>21</v>
      </c>
      <c r="N50" s="19" t="s">
        <v>13</v>
      </c>
      <c r="O50" s="3"/>
    </row>
    <row r="51" spans="1:15" ht="49.5" x14ac:dyDescent="0.3">
      <c r="A51" s="18" t="s">
        <v>180</v>
      </c>
      <c r="B51" s="24" t="s">
        <v>10</v>
      </c>
      <c r="C51" s="21">
        <v>6</v>
      </c>
      <c r="D51" s="21">
        <v>6</v>
      </c>
      <c r="E51" s="20">
        <f t="shared" si="26"/>
        <v>100</v>
      </c>
      <c r="F51" s="21">
        <v>7</v>
      </c>
      <c r="G51" s="21">
        <v>7</v>
      </c>
      <c r="H51" s="20">
        <f t="shared" ref="H51:H53" si="27">(G51*100/F51)</f>
        <v>100</v>
      </c>
      <c r="I51" s="21">
        <v>11</v>
      </c>
      <c r="J51" s="21">
        <v>11</v>
      </c>
      <c r="K51" s="20">
        <f t="shared" ref="K51:K52" si="28">(J51*100/I51)</f>
        <v>100</v>
      </c>
      <c r="L51" s="23">
        <f t="shared" ref="L51:L53" si="29">(C51+F51+I51)</f>
        <v>24</v>
      </c>
      <c r="M51" s="5">
        <f t="shared" ref="M51:M54" si="30">(D51+G51+J51)</f>
        <v>24</v>
      </c>
      <c r="N51" s="95">
        <f t="shared" ref="N51:N53" si="31">(M51*100/L51)</f>
        <v>100</v>
      </c>
      <c r="O51" s="3"/>
    </row>
    <row r="52" spans="1:15" ht="66" x14ac:dyDescent="0.3">
      <c r="A52" s="18" t="s">
        <v>276</v>
      </c>
      <c r="B52" s="7" t="s">
        <v>26</v>
      </c>
      <c r="C52" s="21">
        <v>3</v>
      </c>
      <c r="D52" s="21">
        <v>1</v>
      </c>
      <c r="E52" s="20">
        <f t="shared" si="26"/>
        <v>33.333333333333336</v>
      </c>
      <c r="F52" s="21">
        <v>2</v>
      </c>
      <c r="G52" s="21">
        <v>1</v>
      </c>
      <c r="H52" s="20">
        <f t="shared" si="27"/>
        <v>50</v>
      </c>
      <c r="I52" s="21">
        <v>3</v>
      </c>
      <c r="J52" s="21">
        <v>1</v>
      </c>
      <c r="K52" s="20">
        <f t="shared" si="28"/>
        <v>33.333333333333336</v>
      </c>
      <c r="L52" s="23">
        <f t="shared" si="29"/>
        <v>8</v>
      </c>
      <c r="M52" s="5">
        <f t="shared" si="30"/>
        <v>3</v>
      </c>
      <c r="N52" s="95">
        <f t="shared" si="31"/>
        <v>37.5</v>
      </c>
      <c r="O52" s="96" t="s">
        <v>408</v>
      </c>
    </row>
    <row r="53" spans="1:15" ht="66" x14ac:dyDescent="0.3">
      <c r="A53" s="18" t="s">
        <v>181</v>
      </c>
      <c r="B53" s="7" t="s">
        <v>26</v>
      </c>
      <c r="C53" s="21">
        <v>2</v>
      </c>
      <c r="D53" s="21">
        <v>1</v>
      </c>
      <c r="E53" s="20">
        <f t="shared" si="26"/>
        <v>50</v>
      </c>
      <c r="F53" s="21">
        <v>5</v>
      </c>
      <c r="G53" s="21">
        <v>0</v>
      </c>
      <c r="H53" s="20">
        <f t="shared" si="27"/>
        <v>0</v>
      </c>
      <c r="I53" s="21">
        <v>0</v>
      </c>
      <c r="J53" s="21">
        <v>0</v>
      </c>
      <c r="K53" s="21">
        <v>0</v>
      </c>
      <c r="L53" s="23">
        <f t="shared" si="29"/>
        <v>7</v>
      </c>
      <c r="M53" s="5">
        <f t="shared" si="30"/>
        <v>1</v>
      </c>
      <c r="N53" s="95">
        <f t="shared" si="31"/>
        <v>14.285714285714286</v>
      </c>
      <c r="O53" s="96" t="s">
        <v>408</v>
      </c>
    </row>
    <row r="54" spans="1:15" ht="35.25" customHeight="1" x14ac:dyDescent="0.3">
      <c r="A54" s="31" t="s">
        <v>182</v>
      </c>
      <c r="B54" s="19" t="s">
        <v>139</v>
      </c>
      <c r="C54" s="25" t="s">
        <v>25</v>
      </c>
      <c r="D54" s="5">
        <v>0</v>
      </c>
      <c r="E54" s="9" t="s">
        <v>13</v>
      </c>
      <c r="F54" s="25" t="s">
        <v>25</v>
      </c>
      <c r="G54" s="21">
        <v>3</v>
      </c>
      <c r="H54" s="9" t="s">
        <v>13</v>
      </c>
      <c r="I54" s="25" t="s">
        <v>25</v>
      </c>
      <c r="J54" s="21">
        <v>0</v>
      </c>
      <c r="K54" s="21">
        <v>0</v>
      </c>
      <c r="L54" s="25" t="s">
        <v>25</v>
      </c>
      <c r="M54" s="5">
        <f t="shared" si="30"/>
        <v>3</v>
      </c>
      <c r="N54" s="19" t="s">
        <v>13</v>
      </c>
      <c r="O54" s="3"/>
    </row>
    <row r="55" spans="1:15" ht="29.25" customHeight="1" x14ac:dyDescent="0.3">
      <c r="A55" s="146" t="s">
        <v>244</v>
      </c>
      <c r="B55" s="147"/>
      <c r="C55" s="147"/>
      <c r="D55" s="147"/>
      <c r="E55" s="147"/>
      <c r="F55" s="147"/>
      <c r="G55" s="147"/>
      <c r="H55" s="147"/>
      <c r="I55" s="147"/>
      <c r="J55" s="147"/>
      <c r="K55" s="147"/>
      <c r="L55" s="147"/>
      <c r="M55" s="147"/>
      <c r="N55" s="147"/>
      <c r="O55" s="148"/>
    </row>
    <row r="56" spans="1:15" ht="23.25" customHeight="1" x14ac:dyDescent="0.3">
      <c r="A56" s="142" t="s">
        <v>245</v>
      </c>
      <c r="B56" s="142"/>
      <c r="C56" s="142"/>
      <c r="D56" s="142"/>
      <c r="E56" s="142"/>
      <c r="F56" s="142"/>
      <c r="G56" s="142"/>
      <c r="H56" s="142"/>
      <c r="I56" s="142"/>
      <c r="J56" s="142"/>
      <c r="K56" s="142"/>
      <c r="L56" s="142"/>
      <c r="M56" s="142"/>
      <c r="N56" s="142"/>
      <c r="O56" s="3"/>
    </row>
    <row r="57" spans="1:15" ht="68.25" customHeight="1" x14ac:dyDescent="0.3">
      <c r="A57" s="27" t="s">
        <v>148</v>
      </c>
      <c r="B57" s="32" t="s">
        <v>10</v>
      </c>
      <c r="C57" s="33">
        <v>22</v>
      </c>
      <c r="D57" s="33">
        <v>22</v>
      </c>
      <c r="E57" s="20">
        <f t="shared" ref="E57" si="32">(D57*100/C57)</f>
        <v>100</v>
      </c>
      <c r="F57" s="34">
        <v>23</v>
      </c>
      <c r="G57" s="34">
        <v>23</v>
      </c>
      <c r="H57" s="20">
        <f t="shared" ref="H57" si="33">(G57*100/F57)</f>
        <v>100</v>
      </c>
      <c r="I57" s="34">
        <v>23</v>
      </c>
      <c r="J57" s="34">
        <v>23</v>
      </c>
      <c r="K57" s="34">
        <v>100</v>
      </c>
      <c r="L57" s="23">
        <v>22</v>
      </c>
      <c r="M57" s="5">
        <v>23</v>
      </c>
      <c r="N57" s="95">
        <f t="shared" ref="N57" si="34">(M57*100/L57)</f>
        <v>104.54545454545455</v>
      </c>
      <c r="O57" s="3"/>
    </row>
    <row r="58" spans="1:15" ht="48" customHeight="1" x14ac:dyDescent="0.3">
      <c r="A58" s="27" t="s">
        <v>247</v>
      </c>
      <c r="B58" s="36" t="s">
        <v>246</v>
      </c>
      <c r="C58" s="30" t="s">
        <v>25</v>
      </c>
      <c r="D58" s="32" t="s">
        <v>185</v>
      </c>
      <c r="E58" s="9" t="s">
        <v>13</v>
      </c>
      <c r="F58" s="30" t="s">
        <v>25</v>
      </c>
      <c r="G58" s="32" t="s">
        <v>186</v>
      </c>
      <c r="H58" s="9" t="s">
        <v>13</v>
      </c>
      <c r="I58" s="30" t="s">
        <v>25</v>
      </c>
      <c r="J58" s="32" t="s">
        <v>349</v>
      </c>
      <c r="K58" s="9" t="s">
        <v>13</v>
      </c>
      <c r="L58" s="30" t="s">
        <v>25</v>
      </c>
      <c r="M58" s="32" t="s">
        <v>350</v>
      </c>
      <c r="N58" s="19" t="s">
        <v>13</v>
      </c>
      <c r="O58" s="3"/>
    </row>
    <row r="59" spans="1:15" ht="114" customHeight="1" x14ac:dyDescent="0.3">
      <c r="A59" s="27" t="s">
        <v>248</v>
      </c>
      <c r="B59" s="34" t="s">
        <v>17</v>
      </c>
      <c r="C59" s="34">
        <v>3</v>
      </c>
      <c r="D59" s="30" t="s">
        <v>149</v>
      </c>
      <c r="E59" s="37">
        <v>33.33</v>
      </c>
      <c r="F59" s="34">
        <v>4</v>
      </c>
      <c r="G59" s="34" t="s">
        <v>150</v>
      </c>
      <c r="H59" s="37">
        <v>25</v>
      </c>
      <c r="I59" s="34">
        <v>4</v>
      </c>
      <c r="J59" s="34">
        <v>0</v>
      </c>
      <c r="K59" s="34">
        <v>0</v>
      </c>
      <c r="L59" s="23">
        <f t="shared" ref="L59:L64" si="35">(C59+F59+I59)</f>
        <v>11</v>
      </c>
      <c r="M59" s="5">
        <v>2</v>
      </c>
      <c r="N59" s="95">
        <f t="shared" ref="N59:N61" si="36">(M59*100/L59)</f>
        <v>18.181818181818183</v>
      </c>
      <c r="O59" s="149" t="s">
        <v>408</v>
      </c>
    </row>
    <row r="60" spans="1:15" ht="79.5" customHeight="1" x14ac:dyDescent="0.3">
      <c r="A60" s="27" t="s">
        <v>249</v>
      </c>
      <c r="B60" s="32" t="s">
        <v>10</v>
      </c>
      <c r="C60" s="34">
        <v>3</v>
      </c>
      <c r="D60" s="34">
        <v>0</v>
      </c>
      <c r="E60" s="20">
        <f t="shared" ref="E60:E61" si="37">(D60*100/C60)</f>
        <v>0</v>
      </c>
      <c r="F60" s="34">
        <v>4</v>
      </c>
      <c r="G60" s="34">
        <v>0</v>
      </c>
      <c r="H60" s="20">
        <f t="shared" ref="H60:H61" si="38">(G60*100/F60)</f>
        <v>0</v>
      </c>
      <c r="I60" s="34">
        <v>3</v>
      </c>
      <c r="J60" s="34">
        <v>0</v>
      </c>
      <c r="K60" s="34">
        <v>0</v>
      </c>
      <c r="L60" s="23">
        <f t="shared" si="35"/>
        <v>10</v>
      </c>
      <c r="M60" s="5">
        <f t="shared" ref="M60:M64" si="39">(D60+G60+J60)</f>
        <v>0</v>
      </c>
      <c r="N60" s="95">
        <f t="shared" si="36"/>
        <v>0</v>
      </c>
      <c r="O60" s="150"/>
    </row>
    <row r="61" spans="1:15" ht="174.75" customHeight="1" x14ac:dyDescent="0.3">
      <c r="A61" s="38" t="s">
        <v>328</v>
      </c>
      <c r="B61" s="36" t="s">
        <v>10</v>
      </c>
      <c r="C61" s="32">
        <v>22</v>
      </c>
      <c r="D61" s="32">
        <v>13</v>
      </c>
      <c r="E61" s="20">
        <f t="shared" si="37"/>
        <v>59.090909090909093</v>
      </c>
      <c r="F61" s="32">
        <v>23</v>
      </c>
      <c r="G61" s="32">
        <v>13</v>
      </c>
      <c r="H61" s="20">
        <f t="shared" si="38"/>
        <v>56.521739130434781</v>
      </c>
      <c r="I61" s="34">
        <v>23</v>
      </c>
      <c r="J61" s="34">
        <v>12</v>
      </c>
      <c r="K61" s="34">
        <v>52</v>
      </c>
      <c r="L61" s="23">
        <v>23</v>
      </c>
      <c r="M61" s="5">
        <v>13</v>
      </c>
      <c r="N61" s="95">
        <f t="shared" si="36"/>
        <v>56.521739130434781</v>
      </c>
      <c r="O61" s="96" t="s">
        <v>410</v>
      </c>
    </row>
    <row r="62" spans="1:15" ht="99" x14ac:dyDescent="0.3">
      <c r="A62" s="39" t="s">
        <v>251</v>
      </c>
      <c r="B62" s="34" t="s">
        <v>17</v>
      </c>
      <c r="C62" s="34" t="s">
        <v>25</v>
      </c>
      <c r="D62" s="34">
        <v>0</v>
      </c>
      <c r="E62" s="9" t="s">
        <v>13</v>
      </c>
      <c r="F62" s="34" t="s">
        <v>25</v>
      </c>
      <c r="G62" s="34">
        <v>0</v>
      </c>
      <c r="H62" s="9" t="s">
        <v>13</v>
      </c>
      <c r="I62" s="34" t="s">
        <v>25</v>
      </c>
      <c r="J62" s="34">
        <v>1</v>
      </c>
      <c r="K62" s="9" t="s">
        <v>13</v>
      </c>
      <c r="L62" s="34" t="s">
        <v>25</v>
      </c>
      <c r="M62" s="5">
        <v>2</v>
      </c>
      <c r="N62" s="9" t="s">
        <v>13</v>
      </c>
      <c r="O62" s="3"/>
    </row>
    <row r="63" spans="1:15" ht="48.75" customHeight="1" x14ac:dyDescent="0.3">
      <c r="A63" s="39" t="s">
        <v>250</v>
      </c>
      <c r="B63" s="34" t="s">
        <v>17</v>
      </c>
      <c r="C63" s="34" t="s">
        <v>25</v>
      </c>
      <c r="D63" s="32">
        <v>7</v>
      </c>
      <c r="E63" s="9" t="s">
        <v>13</v>
      </c>
      <c r="F63" s="34" t="s">
        <v>25</v>
      </c>
      <c r="G63" s="32">
        <v>5</v>
      </c>
      <c r="H63" s="9" t="s">
        <v>13</v>
      </c>
      <c r="I63" s="34" t="s">
        <v>25</v>
      </c>
      <c r="J63" s="34">
        <v>9</v>
      </c>
      <c r="K63" s="9" t="s">
        <v>13</v>
      </c>
      <c r="L63" s="34" t="s">
        <v>25</v>
      </c>
      <c r="M63" s="5">
        <f t="shared" si="39"/>
        <v>21</v>
      </c>
      <c r="N63" s="9" t="s">
        <v>13</v>
      </c>
      <c r="O63" s="3"/>
    </row>
    <row r="64" spans="1:15" ht="69" customHeight="1" x14ac:dyDescent="0.3">
      <c r="A64" s="27" t="s">
        <v>329</v>
      </c>
      <c r="B64" s="32" t="s">
        <v>415</v>
      </c>
      <c r="C64" s="33">
        <v>1400000</v>
      </c>
      <c r="D64" s="33">
        <v>1167000</v>
      </c>
      <c r="E64" s="20">
        <f t="shared" ref="E64" si="40">(D64*100/C64)</f>
        <v>83.357142857142861</v>
      </c>
      <c r="F64" s="40">
        <v>1200000</v>
      </c>
      <c r="G64" s="40">
        <v>1421000</v>
      </c>
      <c r="H64" s="20">
        <f t="shared" ref="H64" si="41">(G64*100/F64)</f>
        <v>118.41666666666667</v>
      </c>
      <c r="I64" s="40">
        <v>1200000</v>
      </c>
      <c r="J64" s="33">
        <v>1040825</v>
      </c>
      <c r="K64" s="20">
        <f t="shared" ref="K64" si="42">(J64*100/I64)</f>
        <v>86.735416666666666</v>
      </c>
      <c r="L64" s="23">
        <f t="shared" si="35"/>
        <v>3800000</v>
      </c>
      <c r="M64" s="5">
        <f t="shared" si="39"/>
        <v>3628825</v>
      </c>
      <c r="N64" s="95">
        <f t="shared" ref="N64" si="43">(M64*100/L64)</f>
        <v>95.495394736842101</v>
      </c>
      <c r="O64" s="3"/>
    </row>
    <row r="65" spans="1:15" ht="27.75" customHeight="1" x14ac:dyDescent="0.3">
      <c r="A65" s="143" t="s">
        <v>283</v>
      </c>
      <c r="B65" s="144"/>
      <c r="C65" s="144"/>
      <c r="D65" s="144"/>
      <c r="E65" s="144"/>
      <c r="F65" s="144"/>
      <c r="G65" s="144"/>
      <c r="H65" s="144"/>
      <c r="I65" s="144"/>
      <c r="J65" s="144"/>
      <c r="K65" s="144"/>
      <c r="L65" s="144"/>
      <c r="M65" s="144"/>
      <c r="N65" s="144"/>
      <c r="O65" s="145"/>
    </row>
    <row r="66" spans="1:15" ht="71.25" customHeight="1" x14ac:dyDescent="0.3">
      <c r="A66" s="41" t="s">
        <v>330</v>
      </c>
      <c r="B66" s="36" t="s">
        <v>112</v>
      </c>
      <c r="C66" s="30">
        <v>1</v>
      </c>
      <c r="D66" s="30">
        <v>1</v>
      </c>
      <c r="E66" s="20">
        <f t="shared" ref="E66:E75" si="44">(D66*100/C66)</f>
        <v>100</v>
      </c>
      <c r="F66" s="36">
        <v>1</v>
      </c>
      <c r="G66" s="36">
        <v>1</v>
      </c>
      <c r="H66" s="20">
        <f t="shared" ref="H66:H68" si="45">(G66*100/F66)</f>
        <v>100</v>
      </c>
      <c r="I66" s="36">
        <v>1</v>
      </c>
      <c r="J66" s="36">
        <v>1</v>
      </c>
      <c r="K66" s="36">
        <v>100</v>
      </c>
      <c r="L66" s="23">
        <f t="shared" ref="L66:L70" si="46">(C66+F66+I66)</f>
        <v>3</v>
      </c>
      <c r="M66" s="5">
        <f t="shared" ref="M66:M70" si="47">(D66+G66+J66)</f>
        <v>3</v>
      </c>
      <c r="N66" s="95">
        <f t="shared" ref="N66:N70" si="48">(M66*100/L66)</f>
        <v>100</v>
      </c>
      <c r="O66" s="3"/>
    </row>
    <row r="67" spans="1:15" ht="52.5" customHeight="1" x14ac:dyDescent="0.3">
      <c r="A67" s="41" t="s">
        <v>258</v>
      </c>
      <c r="B67" s="43" t="s">
        <v>113</v>
      </c>
      <c r="C67" s="30">
        <v>1</v>
      </c>
      <c r="D67" s="30">
        <v>0</v>
      </c>
      <c r="E67" s="20">
        <f t="shared" si="44"/>
        <v>0</v>
      </c>
      <c r="F67" s="36">
        <v>0</v>
      </c>
      <c r="G67" s="36">
        <v>0</v>
      </c>
      <c r="H67" s="20">
        <v>0</v>
      </c>
      <c r="I67" s="36">
        <v>1</v>
      </c>
      <c r="J67" s="36">
        <v>1</v>
      </c>
      <c r="K67" s="36">
        <v>100</v>
      </c>
      <c r="L67" s="23">
        <f t="shared" si="46"/>
        <v>2</v>
      </c>
      <c r="M67" s="5">
        <f t="shared" si="47"/>
        <v>1</v>
      </c>
      <c r="N67" s="95">
        <f t="shared" si="48"/>
        <v>50</v>
      </c>
      <c r="O67" s="3"/>
    </row>
    <row r="68" spans="1:15" ht="87" customHeight="1" x14ac:dyDescent="0.3">
      <c r="A68" s="41" t="s">
        <v>262</v>
      </c>
      <c r="B68" s="36" t="s">
        <v>24</v>
      </c>
      <c r="C68" s="30">
        <v>1</v>
      </c>
      <c r="D68" s="30">
        <v>0</v>
      </c>
      <c r="E68" s="20">
        <f t="shared" si="44"/>
        <v>0</v>
      </c>
      <c r="F68" s="36">
        <v>2</v>
      </c>
      <c r="G68" s="36">
        <v>0</v>
      </c>
      <c r="H68" s="20">
        <f t="shared" si="45"/>
        <v>0</v>
      </c>
      <c r="I68" s="36">
        <v>2</v>
      </c>
      <c r="J68" s="36">
        <v>0</v>
      </c>
      <c r="K68" s="36">
        <v>0</v>
      </c>
      <c r="L68" s="23">
        <f t="shared" si="46"/>
        <v>5</v>
      </c>
      <c r="M68" s="5">
        <f t="shared" si="47"/>
        <v>0</v>
      </c>
      <c r="N68" s="95">
        <f t="shared" si="48"/>
        <v>0</v>
      </c>
      <c r="O68" s="96" t="s">
        <v>410</v>
      </c>
    </row>
    <row r="69" spans="1:15" ht="97.5" customHeight="1" x14ac:dyDescent="0.3">
      <c r="A69" s="41" t="s">
        <v>396</v>
      </c>
      <c r="B69" s="36" t="s">
        <v>24</v>
      </c>
      <c r="C69" s="30">
        <v>2</v>
      </c>
      <c r="D69" s="36">
        <v>2</v>
      </c>
      <c r="E69" s="20">
        <f t="shared" si="44"/>
        <v>100</v>
      </c>
      <c r="F69" s="36">
        <v>3</v>
      </c>
      <c r="G69" s="36">
        <v>2</v>
      </c>
      <c r="H69" s="20">
        <f t="shared" ref="H69:H70" si="49">(G69*100/F69)</f>
        <v>66.666666666666671</v>
      </c>
      <c r="I69" s="36">
        <v>1</v>
      </c>
      <c r="J69" s="36">
        <v>1</v>
      </c>
      <c r="K69" s="36">
        <v>100</v>
      </c>
      <c r="L69" s="23">
        <f t="shared" si="46"/>
        <v>6</v>
      </c>
      <c r="M69" s="5">
        <f t="shared" si="47"/>
        <v>5</v>
      </c>
      <c r="N69" s="95">
        <f t="shared" si="48"/>
        <v>83.333333333333329</v>
      </c>
      <c r="O69" s="96" t="s">
        <v>410</v>
      </c>
    </row>
    <row r="70" spans="1:15" ht="45.75" customHeight="1" x14ac:dyDescent="0.3">
      <c r="A70" s="41" t="s">
        <v>331</v>
      </c>
      <c r="B70" s="43" t="s">
        <v>152</v>
      </c>
      <c r="C70" s="30">
        <v>1</v>
      </c>
      <c r="D70" s="30">
        <v>1</v>
      </c>
      <c r="E70" s="20">
        <f t="shared" si="44"/>
        <v>100</v>
      </c>
      <c r="F70" s="36">
        <v>1</v>
      </c>
      <c r="G70" s="36">
        <v>1</v>
      </c>
      <c r="H70" s="20">
        <f t="shared" si="49"/>
        <v>100</v>
      </c>
      <c r="I70" s="36">
        <v>1</v>
      </c>
      <c r="J70" s="36">
        <v>1</v>
      </c>
      <c r="K70" s="36">
        <v>100</v>
      </c>
      <c r="L70" s="23">
        <f t="shared" si="46"/>
        <v>3</v>
      </c>
      <c r="M70" s="5">
        <f t="shared" si="47"/>
        <v>3</v>
      </c>
      <c r="N70" s="95">
        <f t="shared" si="48"/>
        <v>100</v>
      </c>
      <c r="O70" s="3"/>
    </row>
    <row r="71" spans="1:15" ht="24.75" customHeight="1" x14ac:dyDescent="0.3">
      <c r="A71" s="146" t="s">
        <v>284</v>
      </c>
      <c r="B71" s="147"/>
      <c r="C71" s="147"/>
      <c r="D71" s="147"/>
      <c r="E71" s="147"/>
      <c r="F71" s="147"/>
      <c r="G71" s="147"/>
      <c r="H71" s="147"/>
      <c r="I71" s="147"/>
      <c r="J71" s="147"/>
      <c r="K71" s="147"/>
      <c r="L71" s="147"/>
      <c r="M71" s="147"/>
      <c r="N71" s="147"/>
      <c r="O71" s="148"/>
    </row>
    <row r="72" spans="1:15" ht="99" x14ac:dyDescent="0.3">
      <c r="A72" s="41" t="s">
        <v>260</v>
      </c>
      <c r="B72" s="42" t="s">
        <v>24</v>
      </c>
      <c r="C72" s="44">
        <v>62</v>
      </c>
      <c r="D72" s="44">
        <v>62</v>
      </c>
      <c r="E72" s="20">
        <f t="shared" si="44"/>
        <v>100</v>
      </c>
      <c r="F72" s="44">
        <v>62</v>
      </c>
      <c r="G72" s="44">
        <v>62</v>
      </c>
      <c r="H72" s="20">
        <f t="shared" ref="H72:H75" si="50">(G72*100/F72)</f>
        <v>100</v>
      </c>
      <c r="I72" s="44">
        <v>62</v>
      </c>
      <c r="J72" s="42">
        <v>62</v>
      </c>
      <c r="K72" s="42">
        <v>100</v>
      </c>
      <c r="L72" s="44">
        <v>62</v>
      </c>
      <c r="M72" s="42">
        <v>62</v>
      </c>
      <c r="N72" s="42">
        <v>100</v>
      </c>
      <c r="O72" s="3"/>
    </row>
    <row r="73" spans="1:15" ht="99" x14ac:dyDescent="0.3">
      <c r="A73" s="41" t="s">
        <v>259</v>
      </c>
      <c r="B73" s="32" t="s">
        <v>24</v>
      </c>
      <c r="C73" s="32">
        <v>1</v>
      </c>
      <c r="D73" s="32">
        <v>0</v>
      </c>
      <c r="E73" s="20">
        <f t="shared" si="44"/>
        <v>0</v>
      </c>
      <c r="F73" s="32">
        <v>2</v>
      </c>
      <c r="G73" s="32">
        <v>0</v>
      </c>
      <c r="H73" s="20">
        <f t="shared" si="50"/>
        <v>0</v>
      </c>
      <c r="I73" s="32">
        <v>2</v>
      </c>
      <c r="J73" s="32">
        <v>0</v>
      </c>
      <c r="K73" s="32">
        <v>0</v>
      </c>
      <c r="L73" s="23">
        <f t="shared" ref="L73:L74" si="51">(C73+F73+I73)</f>
        <v>5</v>
      </c>
      <c r="M73" s="5">
        <f t="shared" ref="M73:M74" si="52">(D73+G73+J73)</f>
        <v>0</v>
      </c>
      <c r="N73" s="95">
        <f t="shared" ref="N73:N78" si="53">(M73*100/L73)</f>
        <v>0</v>
      </c>
      <c r="O73" s="96" t="s">
        <v>408</v>
      </c>
    </row>
    <row r="74" spans="1:15" ht="87.75" customHeight="1" x14ac:dyDescent="0.3">
      <c r="A74" s="41" t="s">
        <v>261</v>
      </c>
      <c r="B74" s="32" t="s">
        <v>24</v>
      </c>
      <c r="C74" s="32">
        <v>1</v>
      </c>
      <c r="D74" s="32">
        <v>0</v>
      </c>
      <c r="E74" s="20">
        <f t="shared" si="44"/>
        <v>0</v>
      </c>
      <c r="F74" s="32">
        <v>2</v>
      </c>
      <c r="G74" s="32">
        <v>0</v>
      </c>
      <c r="H74" s="20">
        <f t="shared" si="50"/>
        <v>0</v>
      </c>
      <c r="I74" s="32">
        <v>2</v>
      </c>
      <c r="J74" s="32">
        <v>0</v>
      </c>
      <c r="K74" s="32">
        <v>0</v>
      </c>
      <c r="L74" s="23">
        <f t="shared" si="51"/>
        <v>5</v>
      </c>
      <c r="M74" s="5">
        <f t="shared" si="52"/>
        <v>0</v>
      </c>
      <c r="N74" s="95">
        <f t="shared" si="53"/>
        <v>0</v>
      </c>
      <c r="O74" s="96" t="s">
        <v>408</v>
      </c>
    </row>
    <row r="75" spans="1:15" ht="66" x14ac:dyDescent="0.3">
      <c r="A75" s="41" t="s">
        <v>397</v>
      </c>
      <c r="B75" s="32" t="s">
        <v>24</v>
      </c>
      <c r="C75" s="32">
        <v>62</v>
      </c>
      <c r="D75" s="45">
        <v>62</v>
      </c>
      <c r="E75" s="20">
        <f t="shared" si="44"/>
        <v>100</v>
      </c>
      <c r="F75" s="32">
        <v>62</v>
      </c>
      <c r="G75" s="45">
        <v>62</v>
      </c>
      <c r="H75" s="20">
        <f t="shared" si="50"/>
        <v>100</v>
      </c>
      <c r="I75" s="32">
        <v>62</v>
      </c>
      <c r="J75" s="32">
        <v>62</v>
      </c>
      <c r="K75" s="32">
        <v>100</v>
      </c>
      <c r="L75" s="32">
        <v>62</v>
      </c>
      <c r="M75" s="32">
        <v>62</v>
      </c>
      <c r="N75" s="32">
        <v>100</v>
      </c>
      <c r="O75" s="3"/>
    </row>
    <row r="76" spans="1:15" ht="26.25" customHeight="1" x14ac:dyDescent="0.3">
      <c r="A76" s="146" t="s">
        <v>282</v>
      </c>
      <c r="B76" s="147"/>
      <c r="C76" s="147"/>
      <c r="D76" s="147"/>
      <c r="E76" s="147"/>
      <c r="F76" s="147"/>
      <c r="G76" s="147"/>
      <c r="H76" s="147"/>
      <c r="I76" s="147"/>
      <c r="J76" s="147"/>
      <c r="K76" s="147"/>
      <c r="L76" s="147"/>
      <c r="M76" s="147"/>
      <c r="N76" s="147"/>
      <c r="O76" s="148"/>
    </row>
    <row r="77" spans="1:15" ht="30.75" customHeight="1" x14ac:dyDescent="0.3">
      <c r="A77" s="140" t="s">
        <v>126</v>
      </c>
      <c r="B77" s="46" t="s">
        <v>36</v>
      </c>
      <c r="C77" s="33">
        <v>75000</v>
      </c>
      <c r="D77" s="33">
        <v>75859</v>
      </c>
      <c r="E77" s="20">
        <f t="shared" ref="E77:E83" si="54">(D77*100/C77)</f>
        <v>101.14533333333334</v>
      </c>
      <c r="F77" s="33">
        <v>35000</v>
      </c>
      <c r="G77" s="33">
        <v>38376</v>
      </c>
      <c r="H77" s="20">
        <f t="shared" ref="H77:H78" si="55">(G77*100/F77)</f>
        <v>109.64571428571429</v>
      </c>
      <c r="I77" s="33">
        <v>243736</v>
      </c>
      <c r="J77" s="33">
        <v>267509</v>
      </c>
      <c r="K77" s="34">
        <v>109.8</v>
      </c>
      <c r="L77" s="23">
        <f t="shared" ref="L77:L83" si="56">(C77+F77+I77)</f>
        <v>353736</v>
      </c>
      <c r="M77" s="5">
        <f t="shared" ref="M77:M85" si="57">(D77+G77+J77)</f>
        <v>381744</v>
      </c>
      <c r="N77" s="95">
        <f t="shared" si="53"/>
        <v>107.91776918379809</v>
      </c>
      <c r="O77" s="3"/>
    </row>
    <row r="78" spans="1:15" ht="87" customHeight="1" x14ac:dyDescent="0.3">
      <c r="A78" s="140"/>
      <c r="B78" s="47" t="s">
        <v>37</v>
      </c>
      <c r="C78" s="33">
        <v>24000</v>
      </c>
      <c r="D78" s="33">
        <v>23893</v>
      </c>
      <c r="E78" s="20">
        <f t="shared" si="54"/>
        <v>99.55416666666666</v>
      </c>
      <c r="F78" s="33">
        <v>15000</v>
      </c>
      <c r="G78" s="33">
        <v>13936</v>
      </c>
      <c r="H78" s="20">
        <f t="shared" si="55"/>
        <v>92.906666666666666</v>
      </c>
      <c r="I78" s="33">
        <v>96246</v>
      </c>
      <c r="J78" s="33">
        <v>99453</v>
      </c>
      <c r="K78" s="34">
        <v>103.3</v>
      </c>
      <c r="L78" s="23">
        <f t="shared" si="56"/>
        <v>135246</v>
      </c>
      <c r="M78" s="5">
        <f t="shared" si="57"/>
        <v>137282</v>
      </c>
      <c r="N78" s="95">
        <f t="shared" si="53"/>
        <v>101.50540496576609</v>
      </c>
      <c r="O78" s="3"/>
    </row>
    <row r="79" spans="1:15" ht="82.5" x14ac:dyDescent="0.3">
      <c r="A79" s="18" t="s">
        <v>114</v>
      </c>
      <c r="B79" s="7" t="s">
        <v>10</v>
      </c>
      <c r="C79" s="7" t="s">
        <v>332</v>
      </c>
      <c r="D79" s="7" t="s">
        <v>332</v>
      </c>
      <c r="E79" s="48">
        <v>100</v>
      </c>
      <c r="F79" s="7" t="s">
        <v>332</v>
      </c>
      <c r="G79" s="7" t="s">
        <v>332</v>
      </c>
      <c r="H79" s="48">
        <v>100</v>
      </c>
      <c r="I79" s="7" t="s">
        <v>332</v>
      </c>
      <c r="J79" s="7" t="s">
        <v>332</v>
      </c>
      <c r="K79" s="48">
        <v>100</v>
      </c>
      <c r="L79" s="7" t="s">
        <v>332</v>
      </c>
      <c r="M79" s="7" t="s">
        <v>332</v>
      </c>
      <c r="N79" s="48">
        <v>100</v>
      </c>
      <c r="O79" s="3"/>
    </row>
    <row r="80" spans="1:15" ht="66" x14ac:dyDescent="0.3">
      <c r="A80" s="18" t="s">
        <v>127</v>
      </c>
      <c r="B80" s="7" t="s">
        <v>38</v>
      </c>
      <c r="C80" s="7">
        <v>10</v>
      </c>
      <c r="D80" s="7">
        <v>8</v>
      </c>
      <c r="E80" s="20">
        <f t="shared" si="54"/>
        <v>80</v>
      </c>
      <c r="F80" s="7">
        <v>20</v>
      </c>
      <c r="G80" s="7">
        <v>10</v>
      </c>
      <c r="H80" s="20">
        <f t="shared" ref="H80:H83" si="58">(G80*100/F80)</f>
        <v>50</v>
      </c>
      <c r="I80" s="7">
        <v>10</v>
      </c>
      <c r="J80" s="34">
        <v>23</v>
      </c>
      <c r="K80" s="34">
        <v>230</v>
      </c>
      <c r="L80" s="23">
        <f t="shared" si="56"/>
        <v>40</v>
      </c>
      <c r="M80" s="5">
        <f t="shared" si="57"/>
        <v>41</v>
      </c>
      <c r="N80" s="21">
        <f t="shared" ref="N80:N83" si="59">(M80*100/L80)</f>
        <v>102.5</v>
      </c>
      <c r="O80" s="3"/>
    </row>
    <row r="81" spans="1:15" ht="82.5" x14ac:dyDescent="0.3">
      <c r="A81" s="18" t="s">
        <v>115</v>
      </c>
      <c r="B81" s="24" t="s">
        <v>128</v>
      </c>
      <c r="C81" s="7">
        <v>3</v>
      </c>
      <c r="D81" s="7">
        <v>2</v>
      </c>
      <c r="E81" s="20">
        <f t="shared" si="54"/>
        <v>66.666666666666671</v>
      </c>
      <c r="F81" s="7">
        <v>8</v>
      </c>
      <c r="G81" s="7">
        <v>5</v>
      </c>
      <c r="H81" s="20">
        <f t="shared" si="58"/>
        <v>62.5</v>
      </c>
      <c r="I81" s="7">
        <v>6</v>
      </c>
      <c r="J81" s="34">
        <v>5</v>
      </c>
      <c r="K81" s="34">
        <v>83.3</v>
      </c>
      <c r="L81" s="23">
        <f t="shared" si="56"/>
        <v>17</v>
      </c>
      <c r="M81" s="5">
        <f t="shared" si="57"/>
        <v>12</v>
      </c>
      <c r="N81" s="95">
        <f t="shared" si="59"/>
        <v>70.588235294117652</v>
      </c>
      <c r="O81" s="24" t="s">
        <v>351</v>
      </c>
    </row>
    <row r="82" spans="1:15" ht="68.25" customHeight="1" x14ac:dyDescent="0.3">
      <c r="A82" s="18" t="s">
        <v>116</v>
      </c>
      <c r="B82" s="7" t="s">
        <v>10</v>
      </c>
      <c r="C82" s="7">
        <v>5</v>
      </c>
      <c r="D82" s="7">
        <v>4</v>
      </c>
      <c r="E82" s="20">
        <f t="shared" si="54"/>
        <v>80</v>
      </c>
      <c r="F82" s="7">
        <v>10</v>
      </c>
      <c r="G82" s="7">
        <v>4</v>
      </c>
      <c r="H82" s="20">
        <f t="shared" si="58"/>
        <v>40</v>
      </c>
      <c r="I82" s="7">
        <v>4</v>
      </c>
      <c r="J82" s="34">
        <v>9</v>
      </c>
      <c r="K82" s="34">
        <v>225</v>
      </c>
      <c r="L82" s="23">
        <f t="shared" si="56"/>
        <v>19</v>
      </c>
      <c r="M82" s="5">
        <f t="shared" si="57"/>
        <v>17</v>
      </c>
      <c r="N82" s="95">
        <f t="shared" si="59"/>
        <v>89.473684210526315</v>
      </c>
      <c r="O82" s="24" t="s">
        <v>352</v>
      </c>
    </row>
    <row r="83" spans="1:15" ht="99" x14ac:dyDescent="0.3">
      <c r="A83" s="18" t="s">
        <v>129</v>
      </c>
      <c r="B83" s="7" t="s">
        <v>39</v>
      </c>
      <c r="C83" s="7">
        <v>100</v>
      </c>
      <c r="D83" s="7">
        <v>120</v>
      </c>
      <c r="E83" s="20">
        <f t="shared" si="54"/>
        <v>120</v>
      </c>
      <c r="F83" s="7">
        <v>200</v>
      </c>
      <c r="G83" s="7">
        <v>116</v>
      </c>
      <c r="H83" s="20">
        <f t="shared" si="58"/>
        <v>58</v>
      </c>
      <c r="I83" s="7">
        <v>103</v>
      </c>
      <c r="J83" s="34">
        <v>160</v>
      </c>
      <c r="K83" s="52">
        <v>155.30000000000001</v>
      </c>
      <c r="L83" s="23">
        <f t="shared" si="56"/>
        <v>403</v>
      </c>
      <c r="M83" s="5">
        <f t="shared" si="57"/>
        <v>396</v>
      </c>
      <c r="N83" s="95">
        <f t="shared" si="59"/>
        <v>98.263027295285355</v>
      </c>
      <c r="O83" s="3"/>
    </row>
    <row r="84" spans="1:15" ht="61.5" customHeight="1" x14ac:dyDescent="0.3">
      <c r="A84" s="18" t="s">
        <v>130</v>
      </c>
      <c r="B84" s="7" t="s">
        <v>39</v>
      </c>
      <c r="C84" s="7" t="s">
        <v>25</v>
      </c>
      <c r="D84" s="7">
        <v>21</v>
      </c>
      <c r="E84" s="9" t="s">
        <v>13</v>
      </c>
      <c r="F84" s="7" t="s">
        <v>25</v>
      </c>
      <c r="G84" s="7">
        <v>48</v>
      </c>
      <c r="H84" s="9" t="s">
        <v>13</v>
      </c>
      <c r="I84" s="7" t="s">
        <v>25</v>
      </c>
      <c r="J84" s="34">
        <v>104</v>
      </c>
      <c r="K84" s="52">
        <v>100</v>
      </c>
      <c r="L84" s="7" t="s">
        <v>25</v>
      </c>
      <c r="M84" s="5">
        <f t="shared" si="57"/>
        <v>173</v>
      </c>
      <c r="N84" s="9" t="s">
        <v>13</v>
      </c>
      <c r="O84" s="3"/>
    </row>
    <row r="85" spans="1:15" ht="66" x14ac:dyDescent="0.3">
      <c r="A85" s="71" t="s">
        <v>117</v>
      </c>
      <c r="B85" s="29" t="s">
        <v>39</v>
      </c>
      <c r="C85" s="29" t="s">
        <v>25</v>
      </c>
      <c r="D85" s="8">
        <v>42</v>
      </c>
      <c r="E85" s="9" t="s">
        <v>13</v>
      </c>
      <c r="F85" s="29" t="s">
        <v>25</v>
      </c>
      <c r="G85" s="7">
        <v>85</v>
      </c>
      <c r="H85" s="9" t="s">
        <v>13</v>
      </c>
      <c r="I85" s="29" t="s">
        <v>131</v>
      </c>
      <c r="J85" s="34">
        <v>19</v>
      </c>
      <c r="K85" s="52">
        <v>100</v>
      </c>
      <c r="L85" s="29" t="s">
        <v>131</v>
      </c>
      <c r="M85" s="5">
        <f t="shared" si="57"/>
        <v>146</v>
      </c>
      <c r="N85" s="9" t="s">
        <v>13</v>
      </c>
      <c r="O85" s="3"/>
    </row>
    <row r="86" spans="1:15" ht="33" x14ac:dyDescent="0.3">
      <c r="A86" s="18" t="s">
        <v>118</v>
      </c>
      <c r="B86" s="24" t="s">
        <v>34</v>
      </c>
      <c r="C86" s="7" t="s">
        <v>25</v>
      </c>
      <c r="D86" s="7" t="s">
        <v>333</v>
      </c>
      <c r="E86" s="9" t="s">
        <v>13</v>
      </c>
      <c r="F86" s="24" t="s">
        <v>25</v>
      </c>
      <c r="G86" s="7" t="s">
        <v>334</v>
      </c>
      <c r="H86" s="9" t="s">
        <v>13</v>
      </c>
      <c r="I86" s="24" t="s">
        <v>25</v>
      </c>
      <c r="J86" s="34" t="s">
        <v>353</v>
      </c>
      <c r="K86" s="52">
        <v>100</v>
      </c>
      <c r="L86" s="24" t="s">
        <v>25</v>
      </c>
      <c r="M86" s="5">
        <v>6</v>
      </c>
      <c r="N86" s="9" t="s">
        <v>13</v>
      </c>
      <c r="O86" s="3"/>
    </row>
    <row r="87" spans="1:15" ht="99" x14ac:dyDescent="0.3">
      <c r="A87" s="27" t="s">
        <v>119</v>
      </c>
      <c r="B87" s="49" t="s">
        <v>132</v>
      </c>
      <c r="C87" s="50" t="s">
        <v>25</v>
      </c>
      <c r="D87" s="33" t="s">
        <v>335</v>
      </c>
      <c r="E87" s="9" t="s">
        <v>13</v>
      </c>
      <c r="F87" s="50" t="s">
        <v>25</v>
      </c>
      <c r="G87" s="34">
        <v>0</v>
      </c>
      <c r="H87" s="9" t="s">
        <v>13</v>
      </c>
      <c r="I87" s="50" t="s">
        <v>25</v>
      </c>
      <c r="J87" s="34" t="s">
        <v>354</v>
      </c>
      <c r="K87" s="52">
        <v>100</v>
      </c>
      <c r="L87" s="9" t="s">
        <v>25</v>
      </c>
      <c r="M87" s="5">
        <v>4</v>
      </c>
      <c r="N87" s="9" t="s">
        <v>13</v>
      </c>
      <c r="O87" s="3"/>
    </row>
    <row r="88" spans="1:15" ht="49.5" x14ac:dyDescent="0.3">
      <c r="A88" s="27" t="s">
        <v>120</v>
      </c>
      <c r="B88" s="49" t="s">
        <v>133</v>
      </c>
      <c r="C88" s="50" t="s">
        <v>25</v>
      </c>
      <c r="D88" s="33" t="s">
        <v>336</v>
      </c>
      <c r="E88" s="9" t="s">
        <v>13</v>
      </c>
      <c r="F88" s="50" t="s">
        <v>25</v>
      </c>
      <c r="G88" s="34">
        <v>0</v>
      </c>
      <c r="H88" s="9" t="s">
        <v>13</v>
      </c>
      <c r="I88" s="50" t="s">
        <v>25</v>
      </c>
      <c r="J88" s="34" t="s">
        <v>355</v>
      </c>
      <c r="K88" s="52">
        <v>100</v>
      </c>
      <c r="L88" s="9" t="s">
        <v>25</v>
      </c>
      <c r="M88" s="5">
        <v>3</v>
      </c>
      <c r="N88" s="9" t="s">
        <v>13</v>
      </c>
      <c r="O88" s="3"/>
    </row>
    <row r="89" spans="1:15" ht="104.25" customHeight="1" x14ac:dyDescent="0.3">
      <c r="A89" s="27" t="s">
        <v>121</v>
      </c>
      <c r="B89" s="50" t="s">
        <v>134</v>
      </c>
      <c r="C89" s="7" t="s">
        <v>25</v>
      </c>
      <c r="D89" s="7" t="s">
        <v>333</v>
      </c>
      <c r="E89" s="9" t="s">
        <v>13</v>
      </c>
      <c r="F89" s="24" t="s">
        <v>25</v>
      </c>
      <c r="G89" s="7" t="s">
        <v>334</v>
      </c>
      <c r="H89" s="9" t="s">
        <v>13</v>
      </c>
      <c r="I89" s="24" t="s">
        <v>25</v>
      </c>
      <c r="J89" s="34" t="s">
        <v>353</v>
      </c>
      <c r="K89" s="52">
        <v>100</v>
      </c>
      <c r="L89" s="24" t="s">
        <v>25</v>
      </c>
      <c r="M89" s="5">
        <v>6</v>
      </c>
      <c r="N89" s="9" t="s">
        <v>13</v>
      </c>
      <c r="O89" s="3"/>
    </row>
    <row r="90" spans="1:15" ht="66.75" customHeight="1" x14ac:dyDescent="0.3">
      <c r="A90" s="18" t="s">
        <v>281</v>
      </c>
      <c r="B90" s="9" t="s">
        <v>32</v>
      </c>
      <c r="C90" s="29" t="s">
        <v>135</v>
      </c>
      <c r="D90" s="8">
        <v>62</v>
      </c>
      <c r="E90" s="9" t="s">
        <v>280</v>
      </c>
      <c r="F90" s="29" t="s">
        <v>135</v>
      </c>
      <c r="G90" s="7">
        <v>62</v>
      </c>
      <c r="H90" s="9" t="s">
        <v>280</v>
      </c>
      <c r="I90" s="29" t="s">
        <v>135</v>
      </c>
      <c r="J90" s="34">
        <v>62</v>
      </c>
      <c r="K90" s="52">
        <v>100</v>
      </c>
      <c r="L90" s="29" t="s">
        <v>135</v>
      </c>
      <c r="M90" s="7">
        <v>62</v>
      </c>
      <c r="N90" s="7">
        <v>100</v>
      </c>
      <c r="O90" s="3"/>
    </row>
    <row r="91" spans="1:15" ht="49.5" x14ac:dyDescent="0.3">
      <c r="A91" s="72" t="s">
        <v>337</v>
      </c>
      <c r="B91" s="25" t="s">
        <v>136</v>
      </c>
      <c r="C91" s="25" t="s">
        <v>25</v>
      </c>
      <c r="D91" s="51">
        <v>3523</v>
      </c>
      <c r="E91" s="9" t="s">
        <v>13</v>
      </c>
      <c r="F91" s="49" t="s">
        <v>25</v>
      </c>
      <c r="G91" s="51">
        <v>4005</v>
      </c>
      <c r="H91" s="9" t="s">
        <v>13</v>
      </c>
      <c r="I91" s="49" t="s">
        <v>25</v>
      </c>
      <c r="J91" s="34">
        <v>1716</v>
      </c>
      <c r="K91" s="52">
        <v>100</v>
      </c>
      <c r="L91" s="49" t="s">
        <v>25</v>
      </c>
      <c r="M91" s="5">
        <f t="shared" ref="M91:M92" si="60">(D91+G91+J91)</f>
        <v>9244</v>
      </c>
      <c r="N91" s="9" t="s">
        <v>13</v>
      </c>
      <c r="O91" s="3"/>
    </row>
    <row r="92" spans="1:15" ht="49.5" x14ac:dyDescent="0.3">
      <c r="A92" s="72" t="s">
        <v>338</v>
      </c>
      <c r="B92" s="25" t="s">
        <v>136</v>
      </c>
      <c r="C92" s="25" t="s">
        <v>25</v>
      </c>
      <c r="D92" s="30">
        <v>917</v>
      </c>
      <c r="E92" s="9" t="s">
        <v>13</v>
      </c>
      <c r="F92" s="49" t="s">
        <v>25</v>
      </c>
      <c r="G92" s="51">
        <v>756</v>
      </c>
      <c r="H92" s="9" t="s">
        <v>13</v>
      </c>
      <c r="I92" s="49" t="s">
        <v>25</v>
      </c>
      <c r="J92" s="34">
        <v>628</v>
      </c>
      <c r="K92" s="52">
        <v>100</v>
      </c>
      <c r="L92" s="49" t="s">
        <v>25</v>
      </c>
      <c r="M92" s="5">
        <f t="shared" si="60"/>
        <v>2301</v>
      </c>
      <c r="N92" s="9" t="s">
        <v>13</v>
      </c>
      <c r="O92" s="3"/>
    </row>
    <row r="93" spans="1:15" ht="49.5" x14ac:dyDescent="0.3">
      <c r="A93" s="31" t="s">
        <v>8</v>
      </c>
      <c r="B93" s="9" t="s">
        <v>122</v>
      </c>
      <c r="C93" s="9" t="s">
        <v>25</v>
      </c>
      <c r="D93" s="8">
        <v>0</v>
      </c>
      <c r="E93" s="9" t="s">
        <v>13</v>
      </c>
      <c r="F93" s="9" t="s">
        <v>25</v>
      </c>
      <c r="G93" s="7" t="s">
        <v>339</v>
      </c>
      <c r="H93" s="9" t="s">
        <v>13</v>
      </c>
      <c r="I93" s="9" t="s">
        <v>25</v>
      </c>
      <c r="J93" s="34" t="s">
        <v>356</v>
      </c>
      <c r="K93" s="52">
        <v>100</v>
      </c>
      <c r="L93" s="9" t="s">
        <v>25</v>
      </c>
      <c r="M93" s="5">
        <v>4</v>
      </c>
      <c r="N93" s="9" t="s">
        <v>13</v>
      </c>
      <c r="O93" s="3"/>
    </row>
    <row r="94" spans="1:15" ht="18" x14ac:dyDescent="0.3">
      <c r="A94" s="31" t="s">
        <v>137</v>
      </c>
      <c r="B94" s="9" t="s">
        <v>122</v>
      </c>
      <c r="C94" s="8" t="s">
        <v>25</v>
      </c>
      <c r="D94" s="8" t="s">
        <v>340</v>
      </c>
      <c r="E94" s="9" t="s">
        <v>13</v>
      </c>
      <c r="F94" s="9" t="s">
        <v>25</v>
      </c>
      <c r="G94" s="7" t="s">
        <v>357</v>
      </c>
      <c r="H94" s="9" t="s">
        <v>13</v>
      </c>
      <c r="I94" s="9" t="s">
        <v>25</v>
      </c>
      <c r="J94" s="34" t="s">
        <v>358</v>
      </c>
      <c r="K94" s="52">
        <v>100</v>
      </c>
      <c r="L94" s="9" t="s">
        <v>25</v>
      </c>
      <c r="M94" s="5">
        <v>7</v>
      </c>
      <c r="N94" s="9" t="s">
        <v>13</v>
      </c>
      <c r="O94" s="3"/>
    </row>
    <row r="95" spans="1:15" ht="33" x14ac:dyDescent="0.3">
      <c r="A95" s="53" t="s">
        <v>341</v>
      </c>
    </row>
    <row r="96" spans="1:15" x14ac:dyDescent="0.3">
      <c r="A96" s="54" t="s">
        <v>342</v>
      </c>
    </row>
    <row r="97" spans="1:12" ht="18" x14ac:dyDescent="0.3">
      <c r="A97" s="130" t="s">
        <v>359</v>
      </c>
      <c r="B97" s="130"/>
      <c r="C97" s="130"/>
      <c r="D97" s="130"/>
      <c r="E97" s="130"/>
      <c r="F97" s="130"/>
      <c r="G97" s="130"/>
      <c r="H97" s="130"/>
      <c r="I97" s="130"/>
      <c r="J97" s="130"/>
      <c r="K97" s="130"/>
      <c r="L97" s="130"/>
    </row>
    <row r="98" spans="1:12" ht="18" x14ac:dyDescent="0.3">
      <c r="A98" s="154" t="s">
        <v>343</v>
      </c>
      <c r="B98" s="154"/>
      <c r="C98" s="154"/>
    </row>
    <row r="99" spans="1:12" ht="18" x14ac:dyDescent="0.3">
      <c r="A99" s="154" t="s">
        <v>344</v>
      </c>
      <c r="B99" s="154"/>
      <c r="C99" s="154"/>
      <c r="D99" s="154"/>
      <c r="E99" s="154"/>
      <c r="F99" s="154"/>
      <c r="G99" s="154"/>
      <c r="H99" s="154"/>
    </row>
    <row r="100" spans="1:12" ht="18" x14ac:dyDescent="0.3">
      <c r="A100" s="154" t="s">
        <v>345</v>
      </c>
      <c r="B100" s="154"/>
      <c r="C100" s="154"/>
      <c r="D100" s="154"/>
      <c r="E100" s="154"/>
      <c r="F100" s="154"/>
      <c r="G100" s="154"/>
      <c r="H100" s="154"/>
      <c r="I100" s="154"/>
      <c r="J100" s="154"/>
    </row>
    <row r="101" spans="1:12" ht="18" x14ac:dyDescent="0.3">
      <c r="A101" s="154" t="s">
        <v>346</v>
      </c>
      <c r="B101" s="154"/>
      <c r="C101" s="154"/>
      <c r="D101" s="154"/>
      <c r="E101" s="154"/>
      <c r="F101" s="154"/>
      <c r="G101" s="154"/>
      <c r="H101" s="154"/>
      <c r="I101" s="154"/>
      <c r="J101" s="154"/>
      <c r="K101" s="154"/>
      <c r="L101" s="154"/>
    </row>
    <row r="102" spans="1:12" ht="18" x14ac:dyDescent="0.3">
      <c r="A102" s="154" t="s">
        <v>347</v>
      </c>
      <c r="B102" s="154"/>
      <c r="C102" s="154"/>
      <c r="D102" s="154"/>
      <c r="E102" s="154"/>
      <c r="F102" s="154"/>
      <c r="G102" s="154"/>
      <c r="H102" s="154"/>
      <c r="I102" s="154"/>
      <c r="J102" s="154"/>
      <c r="K102" s="154"/>
      <c r="L102" s="154"/>
    </row>
    <row r="103" spans="1:12" ht="18" x14ac:dyDescent="0.3">
      <c r="A103" s="55" t="s">
        <v>360</v>
      </c>
    </row>
    <row r="104" spans="1:12" ht="18" x14ac:dyDescent="0.3">
      <c r="A104" s="1" t="s">
        <v>361</v>
      </c>
    </row>
    <row r="105" spans="1:12" ht="18" x14ac:dyDescent="0.3">
      <c r="A105" s="1" t="s">
        <v>362</v>
      </c>
    </row>
    <row r="106" spans="1:12" ht="18" x14ac:dyDescent="0.3">
      <c r="A106" s="1" t="s">
        <v>363</v>
      </c>
    </row>
    <row r="107" spans="1:12" ht="18" x14ac:dyDescent="0.3">
      <c r="A107" s="1" t="s">
        <v>364</v>
      </c>
    </row>
    <row r="108" spans="1:12" x14ac:dyDescent="0.3">
      <c r="A108" s="1" t="s">
        <v>365</v>
      </c>
    </row>
    <row r="109" spans="1:12" ht="18" x14ac:dyDescent="0.3">
      <c r="A109" s="1" t="s">
        <v>366</v>
      </c>
    </row>
    <row r="110" spans="1:12" x14ac:dyDescent="0.3">
      <c r="A110" s="1" t="s">
        <v>367</v>
      </c>
    </row>
  </sheetData>
  <mergeCells count="30">
    <mergeCell ref="A10:O10"/>
    <mergeCell ref="A28:O28"/>
    <mergeCell ref="A43:O43"/>
    <mergeCell ref="A55:O55"/>
    <mergeCell ref="I8:K8"/>
    <mergeCell ref="L8:N8"/>
    <mergeCell ref="A8:A9"/>
    <mergeCell ref="B8:B9"/>
    <mergeCell ref="C8:E8"/>
    <mergeCell ref="A101:L101"/>
    <mergeCell ref="A102:L102"/>
    <mergeCell ref="A97:L97"/>
    <mergeCell ref="A98:C98"/>
    <mergeCell ref="A99:H99"/>
    <mergeCell ref="A100:J100"/>
    <mergeCell ref="A77:A78"/>
    <mergeCell ref="A22:A25"/>
    <mergeCell ref="A56:N56"/>
    <mergeCell ref="A65:O65"/>
    <mergeCell ref="A71:O71"/>
    <mergeCell ref="A76:O76"/>
    <mergeCell ref="O59:O60"/>
    <mergeCell ref="O22:O25"/>
    <mergeCell ref="A7:N7"/>
    <mergeCell ref="F8:H8"/>
    <mergeCell ref="A1:O1"/>
    <mergeCell ref="A2:O2"/>
    <mergeCell ref="A4:O4"/>
    <mergeCell ref="A5:O5"/>
    <mergeCell ref="O8:O9"/>
  </mergeCells>
  <pageMargins left="0.51181102362204722" right="0.51181102362204722" top="0.59055118110236227" bottom="0.59055118110236227" header="0.31496062992125984" footer="0.31496062992125984"/>
  <pageSetup paperSize="9" scale="72" orientation="landscape" r:id="rId1"/>
  <rowBreaks count="7" manualBreakCount="7">
    <brk id="12" max="14" man="1"/>
    <brk id="25" max="16383" man="1"/>
    <brk id="42" max="16383" man="1"/>
    <brk id="51" max="13" man="1"/>
    <brk id="60" max="14" man="1"/>
    <brk id="64" max="16383" man="1"/>
    <brk id="73" max="1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1"/>
  <sheetViews>
    <sheetView view="pageBreakPreview" zoomScale="75" zoomScaleNormal="100" zoomScaleSheetLayoutView="75" zoomScalePageLayoutView="75" workbookViewId="0">
      <selection activeCell="S9" sqref="S9"/>
    </sheetView>
  </sheetViews>
  <sheetFormatPr defaultRowHeight="16.5" x14ac:dyDescent="0.3"/>
  <cols>
    <col min="1" max="1" width="46.28515625" style="58" customWidth="1"/>
    <col min="2" max="2" width="11.42578125" style="58" customWidth="1"/>
    <col min="3" max="3" width="8.42578125" style="58" customWidth="1"/>
    <col min="4" max="4" width="8.85546875" style="58" customWidth="1"/>
    <col min="5" max="5" width="7.5703125" style="58" customWidth="1"/>
    <col min="6" max="6" width="7.7109375" style="58" customWidth="1"/>
    <col min="7" max="7" width="7.42578125" style="58" customWidth="1"/>
    <col min="8" max="8" width="9.42578125" style="58" customWidth="1"/>
    <col min="9" max="9" width="8.5703125" style="58" customWidth="1"/>
    <col min="10" max="10" width="7" style="58" customWidth="1"/>
    <col min="11" max="11" width="9" style="58" customWidth="1"/>
    <col min="12" max="12" width="8.42578125" style="58" customWidth="1"/>
    <col min="13" max="13" width="9.140625" style="58"/>
    <col min="14" max="14" width="9.85546875" style="58" customWidth="1"/>
    <col min="15" max="15" width="25.42578125" style="58" customWidth="1"/>
    <col min="16" max="16384" width="9.140625" style="58"/>
  </cols>
  <sheetData>
    <row r="1" spans="1:15" x14ac:dyDescent="0.3">
      <c r="A1" s="160" t="s">
        <v>45</v>
      </c>
      <c r="B1" s="160"/>
      <c r="C1" s="160"/>
      <c r="D1" s="160"/>
      <c r="E1" s="160"/>
      <c r="F1" s="160"/>
      <c r="G1" s="160"/>
      <c r="H1" s="160"/>
      <c r="I1" s="160"/>
      <c r="J1" s="160"/>
      <c r="K1" s="160"/>
      <c r="L1" s="160"/>
      <c r="M1" s="160"/>
      <c r="N1" s="160"/>
      <c r="O1" s="160"/>
    </row>
    <row r="2" spans="1:15" x14ac:dyDescent="0.3">
      <c r="A2" s="160" t="s">
        <v>46</v>
      </c>
      <c r="B2" s="160"/>
      <c r="C2" s="160"/>
      <c r="D2" s="160"/>
      <c r="E2" s="160"/>
      <c r="F2" s="160"/>
      <c r="G2" s="160"/>
      <c r="H2" s="160"/>
      <c r="I2" s="160"/>
      <c r="J2" s="160"/>
      <c r="K2" s="160"/>
      <c r="L2" s="160"/>
      <c r="M2" s="160"/>
      <c r="N2" s="160"/>
      <c r="O2" s="160"/>
    </row>
    <row r="3" spans="1:15" x14ac:dyDescent="0.3">
      <c r="A3" s="57"/>
      <c r="B3" s="57"/>
      <c r="C3" s="57"/>
      <c r="D3" s="57"/>
      <c r="E3" s="57"/>
      <c r="F3" s="57"/>
      <c r="G3" s="57"/>
      <c r="H3" s="57"/>
      <c r="I3" s="57"/>
      <c r="J3" s="57"/>
      <c r="K3" s="57"/>
      <c r="L3" s="57"/>
      <c r="M3" s="57"/>
      <c r="N3" s="56"/>
    </row>
    <row r="4" spans="1:15" x14ac:dyDescent="0.3">
      <c r="A4" s="161" t="s">
        <v>48</v>
      </c>
      <c r="B4" s="161"/>
      <c r="C4" s="161"/>
      <c r="D4" s="161"/>
      <c r="E4" s="161"/>
      <c r="F4" s="161"/>
      <c r="G4" s="161"/>
      <c r="H4" s="161"/>
      <c r="I4" s="161"/>
      <c r="J4" s="161"/>
      <c r="K4" s="161"/>
      <c r="L4" s="161"/>
      <c r="M4" s="161"/>
      <c r="N4" s="161"/>
      <c r="O4" s="161"/>
    </row>
    <row r="5" spans="1:15" x14ac:dyDescent="0.3">
      <c r="A5" s="161" t="s">
        <v>47</v>
      </c>
      <c r="B5" s="161"/>
      <c r="C5" s="161"/>
      <c r="D5" s="161"/>
      <c r="E5" s="161"/>
      <c r="F5" s="161"/>
      <c r="G5" s="161"/>
      <c r="H5" s="161"/>
      <c r="I5" s="161"/>
      <c r="J5" s="161"/>
      <c r="K5" s="161"/>
      <c r="L5" s="161"/>
      <c r="M5" s="161"/>
      <c r="N5" s="161"/>
      <c r="O5" s="161"/>
    </row>
    <row r="6" spans="1:15" ht="28.5" customHeight="1" x14ac:dyDescent="0.3">
      <c r="A6" s="162" t="s">
        <v>318</v>
      </c>
      <c r="B6" s="162"/>
      <c r="C6" s="162"/>
      <c r="D6" s="162"/>
      <c r="E6" s="162"/>
      <c r="F6" s="162"/>
      <c r="G6" s="162"/>
      <c r="H6" s="162"/>
      <c r="I6" s="157"/>
      <c r="J6" s="157"/>
      <c r="K6" s="157"/>
      <c r="L6" s="157"/>
      <c r="M6" s="157"/>
      <c r="N6" s="56"/>
    </row>
    <row r="7" spans="1:15" ht="15.75" customHeight="1" x14ac:dyDescent="0.3">
      <c r="A7" s="132" t="s">
        <v>7</v>
      </c>
      <c r="B7" s="133" t="s">
        <v>9</v>
      </c>
      <c r="C7" s="133" t="s">
        <v>2</v>
      </c>
      <c r="D7" s="133"/>
      <c r="E7" s="133"/>
      <c r="F7" s="133" t="s">
        <v>3</v>
      </c>
      <c r="G7" s="133"/>
      <c r="H7" s="133"/>
      <c r="I7" s="133" t="s">
        <v>4</v>
      </c>
      <c r="J7" s="133"/>
      <c r="K7" s="133"/>
      <c r="L7" s="134" t="s">
        <v>0</v>
      </c>
      <c r="M7" s="134"/>
      <c r="N7" s="134"/>
      <c r="O7" s="127" t="s">
        <v>320</v>
      </c>
    </row>
    <row r="8" spans="1:15" ht="66" x14ac:dyDescent="0.3">
      <c r="A8" s="132"/>
      <c r="B8" s="133"/>
      <c r="C8" s="97" t="s">
        <v>1</v>
      </c>
      <c r="D8" s="97" t="s">
        <v>6</v>
      </c>
      <c r="E8" s="97" t="s">
        <v>5</v>
      </c>
      <c r="F8" s="97" t="s">
        <v>1</v>
      </c>
      <c r="G8" s="97" t="s">
        <v>6</v>
      </c>
      <c r="H8" s="97" t="s">
        <v>5</v>
      </c>
      <c r="I8" s="97" t="s">
        <v>1</v>
      </c>
      <c r="J8" s="97" t="s">
        <v>6</v>
      </c>
      <c r="K8" s="97" t="s">
        <v>5</v>
      </c>
      <c r="L8" s="97" t="s">
        <v>1</v>
      </c>
      <c r="M8" s="97" t="s">
        <v>6</v>
      </c>
      <c r="N8" s="97" t="s">
        <v>5</v>
      </c>
      <c r="O8" s="127"/>
    </row>
    <row r="9" spans="1:15" ht="89.25" customHeight="1" x14ac:dyDescent="0.3">
      <c r="A9" s="72" t="s">
        <v>285</v>
      </c>
      <c r="B9" s="19" t="s">
        <v>27</v>
      </c>
      <c r="C9" s="5">
        <v>62</v>
      </c>
      <c r="D9" s="5">
        <v>62</v>
      </c>
      <c r="E9" s="59">
        <f>(D9*100/C9)</f>
        <v>100</v>
      </c>
      <c r="F9" s="5">
        <v>62</v>
      </c>
      <c r="G9" s="21">
        <v>62</v>
      </c>
      <c r="H9" s="59">
        <f t="shared" ref="H9:H19" si="0">(G9*100/F9)</f>
        <v>100</v>
      </c>
      <c r="I9" s="5">
        <v>62</v>
      </c>
      <c r="J9" s="21">
        <v>62</v>
      </c>
      <c r="K9" s="59">
        <f t="shared" ref="K9:K10" si="1">(J9*100/I9)</f>
        <v>100</v>
      </c>
      <c r="L9" s="5">
        <v>62</v>
      </c>
      <c r="M9" s="21">
        <v>62</v>
      </c>
      <c r="N9" s="59">
        <f t="shared" ref="N9:N10" si="2">(M9*100/L9)</f>
        <v>100</v>
      </c>
      <c r="O9" s="60"/>
    </row>
    <row r="10" spans="1:15" ht="33.75" customHeight="1" x14ac:dyDescent="0.3">
      <c r="A10" s="72" t="s">
        <v>286</v>
      </c>
      <c r="B10" s="19" t="s">
        <v>27</v>
      </c>
      <c r="C10" s="23">
        <v>62</v>
      </c>
      <c r="D10" s="5">
        <v>62</v>
      </c>
      <c r="E10" s="59">
        <f>(D10*100/C10)</f>
        <v>100</v>
      </c>
      <c r="F10" s="5">
        <v>62</v>
      </c>
      <c r="G10" s="21">
        <v>62</v>
      </c>
      <c r="H10" s="59">
        <f t="shared" si="0"/>
        <v>100</v>
      </c>
      <c r="I10" s="5">
        <v>62</v>
      </c>
      <c r="J10" s="21">
        <v>62</v>
      </c>
      <c r="K10" s="59">
        <f t="shared" si="1"/>
        <v>100</v>
      </c>
      <c r="L10" s="5">
        <v>62</v>
      </c>
      <c r="M10" s="21">
        <v>62</v>
      </c>
      <c r="N10" s="59">
        <f t="shared" si="2"/>
        <v>100</v>
      </c>
      <c r="O10" s="60"/>
    </row>
    <row r="11" spans="1:15" ht="33" x14ac:dyDescent="0.3">
      <c r="A11" s="72" t="s">
        <v>287</v>
      </c>
      <c r="B11" s="25" t="s">
        <v>72</v>
      </c>
      <c r="C11" s="23" t="s">
        <v>25</v>
      </c>
      <c r="D11" s="5">
        <v>1</v>
      </c>
      <c r="E11" s="19" t="s">
        <v>13</v>
      </c>
      <c r="F11" s="23" t="s">
        <v>25</v>
      </c>
      <c r="G11" s="21">
        <v>0</v>
      </c>
      <c r="H11" s="19" t="s">
        <v>13</v>
      </c>
      <c r="I11" s="23" t="s">
        <v>25</v>
      </c>
      <c r="J11" s="21">
        <v>0</v>
      </c>
      <c r="K11" s="9" t="s">
        <v>13</v>
      </c>
      <c r="L11" s="23" t="s">
        <v>25</v>
      </c>
      <c r="M11" s="21">
        <v>1</v>
      </c>
      <c r="N11" s="9" t="s">
        <v>13</v>
      </c>
      <c r="O11" s="60"/>
    </row>
    <row r="12" spans="1:15" ht="66.75" customHeight="1" x14ac:dyDescent="0.3">
      <c r="A12" s="72" t="s">
        <v>288</v>
      </c>
      <c r="B12" s="25" t="s">
        <v>14</v>
      </c>
      <c r="C12" s="23" t="s">
        <v>25</v>
      </c>
      <c r="D12" s="5">
        <v>0</v>
      </c>
      <c r="E12" s="19" t="s">
        <v>13</v>
      </c>
      <c r="F12" s="23" t="s">
        <v>25</v>
      </c>
      <c r="G12" s="21">
        <v>2</v>
      </c>
      <c r="H12" s="19" t="s">
        <v>13</v>
      </c>
      <c r="I12" s="21">
        <v>0</v>
      </c>
      <c r="J12" s="21">
        <v>0</v>
      </c>
      <c r="K12" s="21">
        <v>0</v>
      </c>
      <c r="L12" s="23" t="s">
        <v>25</v>
      </c>
      <c r="M12" s="21">
        <v>2</v>
      </c>
      <c r="N12" s="9" t="s">
        <v>13</v>
      </c>
      <c r="O12" s="60"/>
    </row>
    <row r="13" spans="1:15" ht="66" x14ac:dyDescent="0.3">
      <c r="A13" s="72" t="s">
        <v>63</v>
      </c>
      <c r="B13" s="19" t="s">
        <v>27</v>
      </c>
      <c r="C13" s="23" t="s">
        <v>25</v>
      </c>
      <c r="D13" s="23">
        <v>1</v>
      </c>
      <c r="E13" s="19" t="s">
        <v>13</v>
      </c>
      <c r="F13" s="23" t="s">
        <v>25</v>
      </c>
      <c r="G13" s="21">
        <v>0</v>
      </c>
      <c r="H13" s="19" t="s">
        <v>13</v>
      </c>
      <c r="I13" s="23" t="s">
        <v>25</v>
      </c>
      <c r="J13" s="21">
        <v>0</v>
      </c>
      <c r="K13" s="19" t="s">
        <v>13</v>
      </c>
      <c r="L13" s="23" t="s">
        <v>25</v>
      </c>
      <c r="M13" s="21">
        <v>1</v>
      </c>
      <c r="N13" s="19" t="s">
        <v>13</v>
      </c>
      <c r="O13" s="60"/>
    </row>
    <row r="14" spans="1:15" ht="99" x14ac:dyDescent="0.3">
      <c r="A14" s="72" t="s">
        <v>289</v>
      </c>
      <c r="B14" s="19" t="s">
        <v>27</v>
      </c>
      <c r="C14" s="5">
        <v>62</v>
      </c>
      <c r="D14" s="5">
        <v>62</v>
      </c>
      <c r="E14" s="59">
        <f t="shared" ref="E14:E19" si="3">(D14*100/C14)</f>
        <v>100</v>
      </c>
      <c r="F14" s="5">
        <v>62</v>
      </c>
      <c r="G14" s="21">
        <v>62</v>
      </c>
      <c r="H14" s="59">
        <f t="shared" si="0"/>
        <v>100</v>
      </c>
      <c r="I14" s="5">
        <v>62</v>
      </c>
      <c r="J14" s="21">
        <v>62</v>
      </c>
      <c r="K14" s="59">
        <f t="shared" ref="K14:K36" si="4">(J14*100/I14)</f>
        <v>100</v>
      </c>
      <c r="L14" s="5">
        <v>62</v>
      </c>
      <c r="M14" s="21">
        <v>62</v>
      </c>
      <c r="N14" s="59">
        <f t="shared" ref="N14:N19" si="5">(M14*100/L14)</f>
        <v>100</v>
      </c>
      <c r="O14" s="60"/>
    </row>
    <row r="15" spans="1:15" ht="33" x14ac:dyDescent="0.3">
      <c r="A15" s="72" t="s">
        <v>290</v>
      </c>
      <c r="B15" s="21" t="s">
        <v>73</v>
      </c>
      <c r="C15" s="5">
        <v>64</v>
      </c>
      <c r="D15" s="5">
        <v>64</v>
      </c>
      <c r="E15" s="59">
        <f t="shared" si="3"/>
        <v>100</v>
      </c>
      <c r="F15" s="21">
        <v>64</v>
      </c>
      <c r="G15" s="21">
        <v>64</v>
      </c>
      <c r="H15" s="59">
        <f t="shared" si="0"/>
        <v>100</v>
      </c>
      <c r="I15" s="21">
        <v>64</v>
      </c>
      <c r="J15" s="21">
        <v>75</v>
      </c>
      <c r="K15" s="59">
        <f t="shared" si="4"/>
        <v>117.1875</v>
      </c>
      <c r="L15" s="21">
        <v>64</v>
      </c>
      <c r="M15" s="21">
        <v>75</v>
      </c>
      <c r="N15" s="59">
        <f t="shared" si="5"/>
        <v>117.1875</v>
      </c>
      <c r="O15" s="60"/>
    </row>
    <row r="16" spans="1:15" ht="33" x14ac:dyDescent="0.3">
      <c r="A16" s="72" t="s">
        <v>74</v>
      </c>
      <c r="B16" s="21" t="s">
        <v>11</v>
      </c>
      <c r="C16" s="5">
        <v>25</v>
      </c>
      <c r="D16" s="5">
        <v>25</v>
      </c>
      <c r="E16" s="59">
        <f t="shared" si="3"/>
        <v>100</v>
      </c>
      <c r="F16" s="21">
        <v>25</v>
      </c>
      <c r="G16" s="21">
        <v>25</v>
      </c>
      <c r="H16" s="59">
        <f t="shared" si="0"/>
        <v>100</v>
      </c>
      <c r="I16" s="21">
        <v>27</v>
      </c>
      <c r="J16" s="21">
        <v>28</v>
      </c>
      <c r="K16" s="59">
        <f t="shared" si="4"/>
        <v>103.70370370370371</v>
      </c>
      <c r="L16" s="21">
        <v>25</v>
      </c>
      <c r="M16" s="21">
        <v>28</v>
      </c>
      <c r="N16" s="59">
        <f t="shared" si="5"/>
        <v>112</v>
      </c>
      <c r="O16" s="60"/>
    </row>
    <row r="17" spans="1:15" ht="27.75" customHeight="1" x14ac:dyDescent="0.3">
      <c r="A17" s="61" t="s">
        <v>291</v>
      </c>
      <c r="B17" s="25" t="s">
        <v>75</v>
      </c>
      <c r="C17" s="5">
        <v>1</v>
      </c>
      <c r="D17" s="5">
        <v>1</v>
      </c>
      <c r="E17" s="59">
        <f t="shared" si="3"/>
        <v>100</v>
      </c>
      <c r="F17" s="21">
        <v>2</v>
      </c>
      <c r="G17" s="21">
        <v>4</v>
      </c>
      <c r="H17" s="59">
        <f t="shared" si="0"/>
        <v>200</v>
      </c>
      <c r="I17" s="21">
        <v>5</v>
      </c>
      <c r="J17" s="21">
        <v>4</v>
      </c>
      <c r="K17" s="59">
        <f t="shared" si="4"/>
        <v>80</v>
      </c>
      <c r="L17" s="5">
        <f>(C17+F17+I17)</f>
        <v>8</v>
      </c>
      <c r="M17" s="5">
        <f>(D17+G17+J17)</f>
        <v>9</v>
      </c>
      <c r="N17" s="59">
        <f t="shared" si="5"/>
        <v>112.5</v>
      </c>
      <c r="O17" s="60"/>
    </row>
    <row r="18" spans="1:15" ht="99" x14ac:dyDescent="0.3">
      <c r="A18" s="98" t="s">
        <v>76</v>
      </c>
      <c r="B18" s="13" t="s">
        <v>12</v>
      </c>
      <c r="C18" s="6">
        <v>7</v>
      </c>
      <c r="D18" s="6">
        <v>0</v>
      </c>
      <c r="E18" s="59">
        <f t="shared" si="3"/>
        <v>0</v>
      </c>
      <c r="F18" s="13">
        <v>7</v>
      </c>
      <c r="G18" s="21">
        <v>4</v>
      </c>
      <c r="H18" s="59">
        <f t="shared" si="0"/>
        <v>57.142857142857146</v>
      </c>
      <c r="I18" s="13">
        <v>4</v>
      </c>
      <c r="J18" s="13">
        <v>0</v>
      </c>
      <c r="K18" s="59">
        <f t="shared" si="4"/>
        <v>0</v>
      </c>
      <c r="L18" s="5">
        <f t="shared" ref="L18" si="6">(C18+F18+I18)</f>
        <v>18</v>
      </c>
      <c r="M18" s="5">
        <f>(D18+G18+J18)</f>
        <v>4</v>
      </c>
      <c r="N18" s="59">
        <f t="shared" si="5"/>
        <v>22.222222222222221</v>
      </c>
      <c r="O18" s="96" t="s">
        <v>408</v>
      </c>
    </row>
    <row r="19" spans="1:15" ht="82.5" x14ac:dyDescent="0.3">
      <c r="A19" s="72" t="s">
        <v>292</v>
      </c>
      <c r="B19" s="21" t="s">
        <v>14</v>
      </c>
      <c r="C19" s="5">
        <v>2</v>
      </c>
      <c r="D19" s="21">
        <v>2</v>
      </c>
      <c r="E19" s="59">
        <f t="shared" si="3"/>
        <v>100</v>
      </c>
      <c r="F19" s="21">
        <v>1</v>
      </c>
      <c r="G19" s="21">
        <v>5</v>
      </c>
      <c r="H19" s="59">
        <f t="shared" si="0"/>
        <v>500</v>
      </c>
      <c r="I19" s="21">
        <v>7</v>
      </c>
      <c r="J19" s="21">
        <v>3</v>
      </c>
      <c r="K19" s="59">
        <f t="shared" si="4"/>
        <v>42.857142857142854</v>
      </c>
      <c r="L19" s="5">
        <f t="shared" ref="L19:L21" si="7">(C19+F19+I19)</f>
        <v>10</v>
      </c>
      <c r="M19" s="5">
        <f t="shared" ref="M19:M21" si="8">(D19+G19+J19)</f>
        <v>10</v>
      </c>
      <c r="N19" s="59">
        <f t="shared" si="5"/>
        <v>100</v>
      </c>
      <c r="O19" s="60"/>
    </row>
    <row r="20" spans="1:15" ht="49.5" customHeight="1" x14ac:dyDescent="0.3">
      <c r="A20" s="72" t="s">
        <v>77</v>
      </c>
      <c r="B20" s="21" t="s">
        <v>15</v>
      </c>
      <c r="C20" s="6">
        <v>0</v>
      </c>
      <c r="D20" s="6">
        <v>0</v>
      </c>
      <c r="E20" s="63">
        <v>0</v>
      </c>
      <c r="F20" s="21">
        <v>0</v>
      </c>
      <c r="G20" s="21">
        <v>0</v>
      </c>
      <c r="H20" s="63">
        <v>0</v>
      </c>
      <c r="I20" s="21">
        <v>1</v>
      </c>
      <c r="J20" s="13">
        <v>0</v>
      </c>
      <c r="K20" s="59">
        <f t="shared" si="4"/>
        <v>0</v>
      </c>
      <c r="L20" s="5">
        <f t="shared" si="7"/>
        <v>1</v>
      </c>
      <c r="M20" s="5">
        <f t="shared" si="8"/>
        <v>0</v>
      </c>
      <c r="N20" s="59">
        <f t="shared" ref="N20:N21" si="9">(M20*100/L20)</f>
        <v>0</v>
      </c>
      <c r="O20" s="159" t="s">
        <v>416</v>
      </c>
    </row>
    <row r="21" spans="1:15" ht="49.5" customHeight="1" x14ac:dyDescent="0.3">
      <c r="A21" s="72" t="s">
        <v>56</v>
      </c>
      <c r="B21" s="21" t="s">
        <v>15</v>
      </c>
      <c r="C21" s="21">
        <v>0</v>
      </c>
      <c r="D21" s="21">
        <v>0</v>
      </c>
      <c r="E21" s="63">
        <v>0</v>
      </c>
      <c r="F21" s="21">
        <v>0</v>
      </c>
      <c r="G21" s="21">
        <v>0</v>
      </c>
      <c r="H21" s="63">
        <v>0</v>
      </c>
      <c r="I21" s="21">
        <v>1</v>
      </c>
      <c r="J21" s="21">
        <v>0</v>
      </c>
      <c r="K21" s="59">
        <f t="shared" si="4"/>
        <v>0</v>
      </c>
      <c r="L21" s="5">
        <f t="shared" si="7"/>
        <v>1</v>
      </c>
      <c r="M21" s="5">
        <f t="shared" si="8"/>
        <v>0</v>
      </c>
      <c r="N21" s="59">
        <f t="shared" si="9"/>
        <v>0</v>
      </c>
      <c r="O21" s="159"/>
    </row>
    <row r="22" spans="1:15" ht="99" x14ac:dyDescent="0.3">
      <c r="A22" s="72" t="s">
        <v>16</v>
      </c>
      <c r="B22" s="21" t="s">
        <v>17</v>
      </c>
      <c r="C22" s="21">
        <v>21</v>
      </c>
      <c r="D22" s="21">
        <v>0</v>
      </c>
      <c r="E22" s="59">
        <f t="shared" ref="E22:E28" si="10">(D22*100/C22)</f>
        <v>0</v>
      </c>
      <c r="F22" s="21">
        <v>21</v>
      </c>
      <c r="G22" s="21">
        <v>12</v>
      </c>
      <c r="H22" s="90">
        <f>G22*100/F22</f>
        <v>57.142857142857146</v>
      </c>
      <c r="I22" s="21">
        <v>20</v>
      </c>
      <c r="J22" s="21">
        <v>10</v>
      </c>
      <c r="K22" s="59">
        <f t="shared" si="4"/>
        <v>50</v>
      </c>
      <c r="L22" s="5">
        <f t="shared" ref="L22" si="11">(C22+F22+I22)</f>
        <v>62</v>
      </c>
      <c r="M22" s="5">
        <f t="shared" ref="M22" si="12">(D22+G22+J22)</f>
        <v>22</v>
      </c>
      <c r="N22" s="59">
        <f t="shared" ref="N22:N23" si="13">(M22*100/L22)</f>
        <v>35.483870967741936</v>
      </c>
      <c r="O22" s="96" t="s">
        <v>408</v>
      </c>
    </row>
    <row r="23" spans="1:15" ht="93" customHeight="1" x14ac:dyDescent="0.3">
      <c r="A23" s="72" t="s">
        <v>293</v>
      </c>
      <c r="B23" s="21" t="s">
        <v>17</v>
      </c>
      <c r="C23" s="5">
        <v>62</v>
      </c>
      <c r="D23" s="5">
        <v>62</v>
      </c>
      <c r="E23" s="59">
        <f t="shared" si="10"/>
        <v>100</v>
      </c>
      <c r="F23" s="5">
        <v>62</v>
      </c>
      <c r="G23" s="21">
        <v>62</v>
      </c>
      <c r="H23" s="59">
        <f t="shared" ref="H23:H28" si="14">(G23*100/F23)</f>
        <v>100</v>
      </c>
      <c r="I23" s="5">
        <v>62</v>
      </c>
      <c r="J23" s="21">
        <v>62</v>
      </c>
      <c r="K23" s="59">
        <f t="shared" si="4"/>
        <v>100</v>
      </c>
      <c r="L23" s="5">
        <v>62</v>
      </c>
      <c r="M23" s="21">
        <v>62</v>
      </c>
      <c r="N23" s="59">
        <f t="shared" si="13"/>
        <v>100</v>
      </c>
      <c r="O23" s="60"/>
    </row>
    <row r="24" spans="1:15" ht="33" x14ac:dyDescent="0.3">
      <c r="A24" s="72" t="s">
        <v>379</v>
      </c>
      <c r="B24" s="25" t="s">
        <v>14</v>
      </c>
      <c r="C24" s="21">
        <v>2</v>
      </c>
      <c r="D24" s="21">
        <v>2</v>
      </c>
      <c r="E24" s="59">
        <f t="shared" si="10"/>
        <v>100</v>
      </c>
      <c r="F24" s="21">
        <v>0</v>
      </c>
      <c r="G24" s="21">
        <v>0</v>
      </c>
      <c r="H24" s="21">
        <v>0</v>
      </c>
      <c r="I24" s="21">
        <v>0</v>
      </c>
      <c r="J24" s="21">
        <v>0</v>
      </c>
      <c r="K24" s="21">
        <v>0</v>
      </c>
      <c r="L24" s="5">
        <f t="shared" ref="L24:L35" si="15">(C24+F24+I24)</f>
        <v>2</v>
      </c>
      <c r="M24" s="5">
        <f t="shared" ref="M24:M35" si="16">(D24+G24+J24)</f>
        <v>2</v>
      </c>
      <c r="N24" s="59">
        <f t="shared" ref="N24:N36" si="17">(M24*100/L24)</f>
        <v>100</v>
      </c>
      <c r="O24" s="60"/>
    </row>
    <row r="25" spans="1:15" ht="33" x14ac:dyDescent="0.3">
      <c r="A25" s="72" t="s">
        <v>294</v>
      </c>
      <c r="B25" s="25" t="s">
        <v>14</v>
      </c>
      <c r="C25" s="21">
        <v>2</v>
      </c>
      <c r="D25" s="21">
        <v>2</v>
      </c>
      <c r="E25" s="59">
        <f t="shared" si="10"/>
        <v>100</v>
      </c>
      <c r="F25" s="21">
        <v>0</v>
      </c>
      <c r="G25" s="21">
        <v>0</v>
      </c>
      <c r="H25" s="21">
        <v>0</v>
      </c>
      <c r="I25" s="21">
        <v>0</v>
      </c>
      <c r="J25" s="21">
        <v>0</v>
      </c>
      <c r="K25" s="21">
        <v>0</v>
      </c>
      <c r="L25" s="5">
        <f t="shared" si="15"/>
        <v>2</v>
      </c>
      <c r="M25" s="5">
        <f t="shared" si="16"/>
        <v>2</v>
      </c>
      <c r="N25" s="59">
        <f t="shared" si="17"/>
        <v>100</v>
      </c>
      <c r="O25" s="60"/>
    </row>
    <row r="26" spans="1:15" ht="33" x14ac:dyDescent="0.3">
      <c r="A26" s="72" t="s">
        <v>380</v>
      </c>
      <c r="B26" s="19" t="s">
        <v>27</v>
      </c>
      <c r="C26" s="5">
        <v>62</v>
      </c>
      <c r="D26" s="5">
        <v>62</v>
      </c>
      <c r="E26" s="59">
        <f t="shared" si="10"/>
        <v>100</v>
      </c>
      <c r="F26" s="5">
        <v>62</v>
      </c>
      <c r="G26" s="21">
        <v>62</v>
      </c>
      <c r="H26" s="59">
        <f t="shared" si="14"/>
        <v>100</v>
      </c>
      <c r="I26" s="5">
        <v>62</v>
      </c>
      <c r="J26" s="5">
        <v>62</v>
      </c>
      <c r="K26" s="59">
        <f t="shared" si="4"/>
        <v>100</v>
      </c>
      <c r="L26" s="5">
        <v>62</v>
      </c>
      <c r="M26" s="5">
        <v>62</v>
      </c>
      <c r="N26" s="59">
        <f t="shared" si="17"/>
        <v>100</v>
      </c>
      <c r="O26" s="60"/>
    </row>
    <row r="27" spans="1:15" ht="30.75" customHeight="1" x14ac:dyDescent="0.3">
      <c r="A27" s="72" t="s">
        <v>381</v>
      </c>
      <c r="B27" s="25" t="s">
        <v>14</v>
      </c>
      <c r="C27" s="21">
        <v>2</v>
      </c>
      <c r="D27" s="21">
        <v>2</v>
      </c>
      <c r="E27" s="59">
        <f t="shared" si="10"/>
        <v>100</v>
      </c>
      <c r="F27" s="21">
        <v>0</v>
      </c>
      <c r="G27" s="21">
        <v>0</v>
      </c>
      <c r="H27" s="21">
        <v>0</v>
      </c>
      <c r="I27" s="21">
        <v>0</v>
      </c>
      <c r="J27" s="21">
        <v>0</v>
      </c>
      <c r="K27" s="21">
        <v>0</v>
      </c>
      <c r="L27" s="5">
        <f t="shared" si="15"/>
        <v>2</v>
      </c>
      <c r="M27" s="5">
        <f t="shared" si="16"/>
        <v>2</v>
      </c>
      <c r="N27" s="59">
        <f t="shared" si="17"/>
        <v>100</v>
      </c>
      <c r="O27" s="60"/>
    </row>
    <row r="28" spans="1:15" ht="39.75" customHeight="1" x14ac:dyDescent="0.3">
      <c r="A28" s="72" t="s">
        <v>382</v>
      </c>
      <c r="B28" s="21" t="s">
        <v>10</v>
      </c>
      <c r="C28" s="21">
        <v>62</v>
      </c>
      <c r="D28" s="21">
        <v>62</v>
      </c>
      <c r="E28" s="59">
        <f t="shared" si="10"/>
        <v>100</v>
      </c>
      <c r="F28" s="21">
        <v>62</v>
      </c>
      <c r="G28" s="21">
        <v>62</v>
      </c>
      <c r="H28" s="59">
        <f t="shared" si="14"/>
        <v>100</v>
      </c>
      <c r="I28" s="21">
        <v>62</v>
      </c>
      <c r="J28" s="21">
        <v>62</v>
      </c>
      <c r="K28" s="59">
        <f t="shared" si="4"/>
        <v>100</v>
      </c>
      <c r="L28" s="21">
        <v>62</v>
      </c>
      <c r="M28" s="21">
        <v>62</v>
      </c>
      <c r="N28" s="59">
        <f t="shared" si="17"/>
        <v>100</v>
      </c>
      <c r="O28" s="60"/>
    </row>
    <row r="29" spans="1:15" ht="49.5" x14ac:dyDescent="0.3">
      <c r="A29" s="72" t="s">
        <v>295</v>
      </c>
      <c r="B29" s="19" t="s">
        <v>27</v>
      </c>
      <c r="C29" s="5">
        <v>62</v>
      </c>
      <c r="D29" s="5">
        <v>62</v>
      </c>
      <c r="E29" s="59">
        <f t="shared" ref="E29:E36" si="18">(D29*100/C29)</f>
        <v>100</v>
      </c>
      <c r="F29" s="5">
        <v>62</v>
      </c>
      <c r="G29" s="21">
        <v>62</v>
      </c>
      <c r="H29" s="59">
        <f t="shared" ref="H29:H36" si="19">(G29*100/F29)</f>
        <v>100</v>
      </c>
      <c r="I29" s="5">
        <v>62</v>
      </c>
      <c r="J29" s="21">
        <v>62</v>
      </c>
      <c r="K29" s="59">
        <f t="shared" si="4"/>
        <v>100</v>
      </c>
      <c r="L29" s="5">
        <v>62</v>
      </c>
      <c r="M29" s="21">
        <v>62</v>
      </c>
      <c r="N29" s="59">
        <f t="shared" si="17"/>
        <v>100</v>
      </c>
      <c r="O29" s="60"/>
    </row>
    <row r="30" spans="1:15" ht="33" x14ac:dyDescent="0.3">
      <c r="A30" s="98" t="s">
        <v>57</v>
      </c>
      <c r="B30" s="13" t="s">
        <v>14</v>
      </c>
      <c r="C30" s="13">
        <v>0</v>
      </c>
      <c r="D30" s="13">
        <v>0</v>
      </c>
      <c r="E30" s="59">
        <v>0</v>
      </c>
      <c r="F30" s="13">
        <v>1</v>
      </c>
      <c r="G30" s="13">
        <v>0</v>
      </c>
      <c r="H30" s="59">
        <f t="shared" si="19"/>
        <v>0</v>
      </c>
      <c r="I30" s="13">
        <v>1</v>
      </c>
      <c r="J30" s="13">
        <v>1</v>
      </c>
      <c r="K30" s="59">
        <f t="shared" si="4"/>
        <v>100</v>
      </c>
      <c r="L30" s="5">
        <f t="shared" si="15"/>
        <v>2</v>
      </c>
      <c r="M30" s="5">
        <f t="shared" si="16"/>
        <v>1</v>
      </c>
      <c r="N30" s="59">
        <f t="shared" si="17"/>
        <v>50</v>
      </c>
      <c r="O30" s="60"/>
    </row>
    <row r="31" spans="1:15" ht="33" customHeight="1" x14ac:dyDescent="0.3">
      <c r="A31" s="98" t="s">
        <v>303</v>
      </c>
      <c r="B31" s="13" t="s">
        <v>14</v>
      </c>
      <c r="C31" s="13">
        <v>2</v>
      </c>
      <c r="D31" s="13">
        <v>1</v>
      </c>
      <c r="E31" s="59">
        <f t="shared" si="18"/>
        <v>50</v>
      </c>
      <c r="F31" s="13">
        <v>5</v>
      </c>
      <c r="G31" s="13">
        <v>0</v>
      </c>
      <c r="H31" s="59">
        <f t="shared" si="19"/>
        <v>0</v>
      </c>
      <c r="I31" s="13">
        <v>3</v>
      </c>
      <c r="J31" s="13">
        <v>3</v>
      </c>
      <c r="K31" s="59">
        <f t="shared" si="4"/>
        <v>100</v>
      </c>
      <c r="L31" s="5">
        <f t="shared" si="15"/>
        <v>10</v>
      </c>
      <c r="M31" s="5">
        <f t="shared" si="16"/>
        <v>4</v>
      </c>
      <c r="N31" s="59">
        <f t="shared" si="17"/>
        <v>40</v>
      </c>
      <c r="O31" s="159" t="s">
        <v>416</v>
      </c>
    </row>
    <row r="32" spans="1:15" ht="66" x14ac:dyDescent="0.3">
      <c r="A32" s="98" t="s">
        <v>58</v>
      </c>
      <c r="B32" s="13" t="s">
        <v>18</v>
      </c>
      <c r="C32" s="13">
        <v>0</v>
      </c>
      <c r="D32" s="13">
        <v>0</v>
      </c>
      <c r="E32" s="59">
        <v>0</v>
      </c>
      <c r="F32" s="13">
        <v>1</v>
      </c>
      <c r="G32" s="13">
        <v>0</v>
      </c>
      <c r="H32" s="59">
        <f t="shared" si="19"/>
        <v>0</v>
      </c>
      <c r="I32" s="13">
        <v>0</v>
      </c>
      <c r="J32" s="13">
        <v>0</v>
      </c>
      <c r="K32" s="13">
        <v>0</v>
      </c>
      <c r="L32" s="5">
        <f t="shared" si="15"/>
        <v>1</v>
      </c>
      <c r="M32" s="5">
        <f t="shared" si="16"/>
        <v>0</v>
      </c>
      <c r="N32" s="59">
        <f t="shared" si="17"/>
        <v>0</v>
      </c>
      <c r="O32" s="159"/>
    </row>
    <row r="33" spans="1:15" ht="25.5" customHeight="1" x14ac:dyDescent="0.3">
      <c r="A33" s="98" t="s">
        <v>59</v>
      </c>
      <c r="B33" s="13" t="s">
        <v>19</v>
      </c>
      <c r="C33" s="13">
        <v>1</v>
      </c>
      <c r="D33" s="13">
        <v>1</v>
      </c>
      <c r="E33" s="59">
        <f t="shared" si="18"/>
        <v>100</v>
      </c>
      <c r="F33" s="13">
        <v>0</v>
      </c>
      <c r="G33" s="13">
        <v>0</v>
      </c>
      <c r="H33" s="59">
        <v>0</v>
      </c>
      <c r="I33" s="13">
        <v>0</v>
      </c>
      <c r="J33" s="13">
        <v>0</v>
      </c>
      <c r="K33" s="13">
        <v>0</v>
      </c>
      <c r="L33" s="5">
        <f t="shared" si="15"/>
        <v>1</v>
      </c>
      <c r="M33" s="5">
        <f t="shared" si="16"/>
        <v>1</v>
      </c>
      <c r="N33" s="59">
        <f t="shared" si="17"/>
        <v>100</v>
      </c>
      <c r="O33" s="60"/>
    </row>
    <row r="34" spans="1:15" ht="87.75" customHeight="1" x14ac:dyDescent="0.3">
      <c r="A34" s="98" t="s">
        <v>296</v>
      </c>
      <c r="B34" s="13" t="s">
        <v>20</v>
      </c>
      <c r="C34" s="13">
        <v>1</v>
      </c>
      <c r="D34" s="13">
        <v>0</v>
      </c>
      <c r="E34" s="59">
        <f t="shared" si="18"/>
        <v>0</v>
      </c>
      <c r="F34" s="13">
        <v>3</v>
      </c>
      <c r="G34" s="13">
        <v>0</v>
      </c>
      <c r="H34" s="59">
        <f t="shared" si="19"/>
        <v>0</v>
      </c>
      <c r="I34" s="13">
        <v>3</v>
      </c>
      <c r="J34" s="13">
        <v>0</v>
      </c>
      <c r="K34" s="59">
        <f t="shared" si="4"/>
        <v>0</v>
      </c>
      <c r="L34" s="5">
        <f t="shared" si="15"/>
        <v>7</v>
      </c>
      <c r="M34" s="5">
        <f t="shared" si="16"/>
        <v>0</v>
      </c>
      <c r="N34" s="59">
        <f t="shared" si="17"/>
        <v>0</v>
      </c>
      <c r="O34" s="159" t="s">
        <v>416</v>
      </c>
    </row>
    <row r="35" spans="1:15" ht="33" x14ac:dyDescent="0.3">
      <c r="A35" s="98" t="s">
        <v>60</v>
      </c>
      <c r="B35" s="13" t="s">
        <v>21</v>
      </c>
      <c r="C35" s="13">
        <v>1</v>
      </c>
      <c r="D35" s="13">
        <v>0</v>
      </c>
      <c r="E35" s="59">
        <f t="shared" si="18"/>
        <v>0</v>
      </c>
      <c r="F35" s="13">
        <v>1</v>
      </c>
      <c r="G35" s="13">
        <v>0</v>
      </c>
      <c r="H35" s="59">
        <f t="shared" si="19"/>
        <v>0</v>
      </c>
      <c r="I35" s="13">
        <v>0</v>
      </c>
      <c r="J35" s="13">
        <v>1</v>
      </c>
      <c r="K35" s="64" t="s">
        <v>13</v>
      </c>
      <c r="L35" s="5">
        <f t="shared" si="15"/>
        <v>2</v>
      </c>
      <c r="M35" s="5">
        <f t="shared" si="16"/>
        <v>1</v>
      </c>
      <c r="N35" s="59">
        <f t="shared" si="17"/>
        <v>50</v>
      </c>
      <c r="O35" s="159"/>
    </row>
    <row r="36" spans="1:15" ht="48.75" customHeight="1" x14ac:dyDescent="0.3">
      <c r="A36" s="98" t="s">
        <v>61</v>
      </c>
      <c r="B36" s="13" t="s">
        <v>17</v>
      </c>
      <c r="C36" s="6">
        <v>62</v>
      </c>
      <c r="D36" s="6">
        <v>62</v>
      </c>
      <c r="E36" s="59">
        <f t="shared" si="18"/>
        <v>100</v>
      </c>
      <c r="F36" s="6">
        <v>62</v>
      </c>
      <c r="G36" s="13">
        <v>62</v>
      </c>
      <c r="H36" s="59">
        <f t="shared" si="19"/>
        <v>100</v>
      </c>
      <c r="I36" s="6">
        <v>62</v>
      </c>
      <c r="J36" s="13">
        <v>62</v>
      </c>
      <c r="K36" s="59">
        <f t="shared" si="4"/>
        <v>100</v>
      </c>
      <c r="L36" s="6">
        <v>62</v>
      </c>
      <c r="M36" s="21">
        <v>62</v>
      </c>
      <c r="N36" s="59">
        <f t="shared" si="17"/>
        <v>100</v>
      </c>
      <c r="O36" s="60"/>
    </row>
    <row r="37" spans="1:15" ht="49.5" x14ac:dyDescent="0.3">
      <c r="A37" s="98" t="s">
        <v>62</v>
      </c>
      <c r="B37" s="13" t="s">
        <v>22</v>
      </c>
      <c r="C37" s="65" t="s">
        <v>25</v>
      </c>
      <c r="D37" s="13">
        <v>3</v>
      </c>
      <c r="E37" s="64" t="s">
        <v>13</v>
      </c>
      <c r="F37" s="65" t="s">
        <v>25</v>
      </c>
      <c r="G37" s="13">
        <v>10</v>
      </c>
      <c r="H37" s="64" t="s">
        <v>13</v>
      </c>
      <c r="I37" s="65" t="s">
        <v>25</v>
      </c>
      <c r="J37" s="13">
        <v>7</v>
      </c>
      <c r="K37" s="64" t="s">
        <v>13</v>
      </c>
      <c r="L37" s="65" t="s">
        <v>25</v>
      </c>
      <c r="M37" s="21">
        <v>20</v>
      </c>
      <c r="N37" s="64" t="s">
        <v>13</v>
      </c>
      <c r="O37" s="60"/>
    </row>
    <row r="38" spans="1:15" ht="46.5" customHeight="1" x14ac:dyDescent="0.3">
      <c r="A38" s="98" t="s">
        <v>298</v>
      </c>
      <c r="B38" s="13" t="s">
        <v>10</v>
      </c>
      <c r="C38" s="65" t="s">
        <v>25</v>
      </c>
      <c r="D38" s="6">
        <v>0</v>
      </c>
      <c r="E38" s="64" t="s">
        <v>13</v>
      </c>
      <c r="F38" s="65" t="s">
        <v>25</v>
      </c>
      <c r="G38" s="13">
        <v>3</v>
      </c>
      <c r="H38" s="64" t="s">
        <v>13</v>
      </c>
      <c r="I38" s="65" t="s">
        <v>25</v>
      </c>
      <c r="J38" s="13">
        <v>0</v>
      </c>
      <c r="K38" s="64" t="s">
        <v>13</v>
      </c>
      <c r="L38" s="65" t="s">
        <v>25</v>
      </c>
      <c r="M38" s="21">
        <v>3</v>
      </c>
      <c r="N38" s="64" t="s">
        <v>13</v>
      </c>
      <c r="O38" s="60"/>
    </row>
    <row r="39" spans="1:15" ht="33" customHeight="1" x14ac:dyDescent="0.3">
      <c r="A39" s="98" t="s">
        <v>297</v>
      </c>
      <c r="B39" s="66" t="s">
        <v>82</v>
      </c>
      <c r="C39" s="23" t="s">
        <v>25</v>
      </c>
      <c r="D39" s="6">
        <v>19</v>
      </c>
      <c r="E39" s="64" t="s">
        <v>13</v>
      </c>
      <c r="F39" s="23" t="s">
        <v>25</v>
      </c>
      <c r="G39" s="13">
        <v>0</v>
      </c>
      <c r="H39" s="64" t="s">
        <v>13</v>
      </c>
      <c r="I39" s="23" t="s">
        <v>25</v>
      </c>
      <c r="J39" s="13">
        <v>4</v>
      </c>
      <c r="K39" s="64" t="s">
        <v>13</v>
      </c>
      <c r="L39" s="23" t="s">
        <v>25</v>
      </c>
      <c r="M39" s="13">
        <v>23</v>
      </c>
      <c r="N39" s="64" t="s">
        <v>13</v>
      </c>
      <c r="O39" s="60"/>
    </row>
    <row r="40" spans="1:15" ht="42" customHeight="1" x14ac:dyDescent="0.3">
      <c r="A40" s="72" t="s">
        <v>299</v>
      </c>
      <c r="B40" s="19" t="s">
        <v>14</v>
      </c>
      <c r="C40" s="5">
        <v>2</v>
      </c>
      <c r="D40" s="5">
        <v>0</v>
      </c>
      <c r="E40" s="59">
        <f t="shared" ref="E40:E44" si="20">(D40*100/C40)</f>
        <v>0</v>
      </c>
      <c r="F40" s="21">
        <v>1</v>
      </c>
      <c r="G40" s="21">
        <v>0</v>
      </c>
      <c r="H40" s="59">
        <f t="shared" ref="H40:H45" si="21">(G40*100/F40)</f>
        <v>0</v>
      </c>
      <c r="I40" s="21">
        <v>0</v>
      </c>
      <c r="J40" s="21">
        <v>0</v>
      </c>
      <c r="K40" s="59">
        <v>0</v>
      </c>
      <c r="L40" s="5">
        <f t="shared" ref="L40:L45" si="22">(C40+F40+I40)</f>
        <v>3</v>
      </c>
      <c r="M40" s="21">
        <v>0</v>
      </c>
      <c r="N40" s="59">
        <f t="shared" ref="N40:N45" si="23">(M40*100/L40)</f>
        <v>0</v>
      </c>
      <c r="O40" s="158" t="s">
        <v>416</v>
      </c>
    </row>
    <row r="41" spans="1:15" ht="82.5" x14ac:dyDescent="0.3">
      <c r="A41" s="72" t="s">
        <v>300</v>
      </c>
      <c r="B41" s="19" t="s">
        <v>14</v>
      </c>
      <c r="C41" s="5">
        <v>1</v>
      </c>
      <c r="D41" s="5">
        <v>0</v>
      </c>
      <c r="E41" s="59">
        <f t="shared" si="20"/>
        <v>0</v>
      </c>
      <c r="F41" s="21">
        <v>1</v>
      </c>
      <c r="G41" s="21">
        <v>0</v>
      </c>
      <c r="H41" s="59">
        <f t="shared" si="21"/>
        <v>0</v>
      </c>
      <c r="I41" s="21">
        <v>0</v>
      </c>
      <c r="J41" s="21">
        <v>0</v>
      </c>
      <c r="K41" s="59">
        <v>0</v>
      </c>
      <c r="L41" s="5">
        <f t="shared" si="22"/>
        <v>2</v>
      </c>
      <c r="M41" s="21">
        <v>0</v>
      </c>
      <c r="N41" s="59">
        <f t="shared" si="23"/>
        <v>0</v>
      </c>
      <c r="O41" s="158"/>
    </row>
    <row r="42" spans="1:15" ht="49.5" x14ac:dyDescent="0.3">
      <c r="A42" s="67" t="s">
        <v>301</v>
      </c>
      <c r="B42" s="19" t="s">
        <v>14</v>
      </c>
      <c r="C42" s="5">
        <v>0</v>
      </c>
      <c r="D42" s="5">
        <v>0</v>
      </c>
      <c r="E42" s="59">
        <v>0</v>
      </c>
      <c r="F42" s="21">
        <v>1</v>
      </c>
      <c r="G42" s="21">
        <v>0</v>
      </c>
      <c r="H42" s="59">
        <f t="shared" si="21"/>
        <v>0</v>
      </c>
      <c r="I42" s="21">
        <v>0</v>
      </c>
      <c r="J42" s="21">
        <v>0</v>
      </c>
      <c r="K42" s="59">
        <v>0</v>
      </c>
      <c r="L42" s="5">
        <f t="shared" si="22"/>
        <v>1</v>
      </c>
      <c r="M42" s="21">
        <v>0</v>
      </c>
      <c r="N42" s="59">
        <f t="shared" si="23"/>
        <v>0</v>
      </c>
      <c r="O42" s="158"/>
    </row>
    <row r="43" spans="1:15" ht="78" customHeight="1" x14ac:dyDescent="0.3">
      <c r="A43" s="68" t="s">
        <v>263</v>
      </c>
      <c r="B43" s="22" t="s">
        <v>78</v>
      </c>
      <c r="C43" s="5">
        <v>1</v>
      </c>
      <c r="D43" s="5">
        <v>1</v>
      </c>
      <c r="E43" s="59">
        <f t="shared" si="20"/>
        <v>100</v>
      </c>
      <c r="F43" s="21">
        <v>11</v>
      </c>
      <c r="G43" s="21">
        <v>0</v>
      </c>
      <c r="H43" s="59">
        <f t="shared" si="21"/>
        <v>0</v>
      </c>
      <c r="I43" s="21">
        <v>5</v>
      </c>
      <c r="J43" s="21">
        <v>0</v>
      </c>
      <c r="K43" s="59">
        <f t="shared" ref="K43:K44" si="24">(J43*100/I43)</f>
        <v>0</v>
      </c>
      <c r="L43" s="5">
        <f t="shared" si="22"/>
        <v>17</v>
      </c>
      <c r="M43" s="21">
        <v>1</v>
      </c>
      <c r="N43" s="59">
        <f t="shared" si="23"/>
        <v>5.882352941176471</v>
      </c>
      <c r="O43" s="158"/>
    </row>
    <row r="44" spans="1:15" ht="138" customHeight="1" x14ac:dyDescent="0.3">
      <c r="A44" s="61" t="s">
        <v>302</v>
      </c>
      <c r="B44" s="22" t="s">
        <v>10</v>
      </c>
      <c r="C44" s="5">
        <v>2</v>
      </c>
      <c r="D44" s="5">
        <v>0</v>
      </c>
      <c r="E44" s="59">
        <f t="shared" si="20"/>
        <v>0</v>
      </c>
      <c r="F44" s="21">
        <v>4</v>
      </c>
      <c r="G44" s="21">
        <v>0</v>
      </c>
      <c r="H44" s="59">
        <f t="shared" si="21"/>
        <v>0</v>
      </c>
      <c r="I44" s="21">
        <v>1</v>
      </c>
      <c r="J44" s="21">
        <v>0</v>
      </c>
      <c r="K44" s="59">
        <f t="shared" si="24"/>
        <v>0</v>
      </c>
      <c r="L44" s="5">
        <f t="shared" si="22"/>
        <v>7</v>
      </c>
      <c r="M44" s="21">
        <v>0</v>
      </c>
      <c r="N44" s="59">
        <f t="shared" si="23"/>
        <v>0</v>
      </c>
      <c r="O44" s="96" t="s">
        <v>408</v>
      </c>
    </row>
    <row r="45" spans="1:15" ht="100.5" customHeight="1" x14ac:dyDescent="0.3">
      <c r="A45" s="68" t="s">
        <v>81</v>
      </c>
      <c r="B45" s="19" t="s">
        <v>80</v>
      </c>
      <c r="C45" s="5">
        <v>0</v>
      </c>
      <c r="D45" s="5">
        <v>0</v>
      </c>
      <c r="E45" s="59">
        <v>0</v>
      </c>
      <c r="F45" s="21">
        <v>1</v>
      </c>
      <c r="G45" s="21">
        <v>0</v>
      </c>
      <c r="H45" s="59">
        <f t="shared" si="21"/>
        <v>0</v>
      </c>
      <c r="I45" s="21">
        <v>0</v>
      </c>
      <c r="J45" s="21">
        <v>0</v>
      </c>
      <c r="K45" s="21">
        <v>0</v>
      </c>
      <c r="L45" s="5">
        <f t="shared" si="22"/>
        <v>1</v>
      </c>
      <c r="M45" s="21">
        <v>0</v>
      </c>
      <c r="N45" s="59">
        <f t="shared" si="23"/>
        <v>0</v>
      </c>
      <c r="O45" s="98" t="s">
        <v>408</v>
      </c>
    </row>
    <row r="46" spans="1:15" ht="66.75" customHeight="1" x14ac:dyDescent="0.3">
      <c r="A46" s="68" t="s">
        <v>83</v>
      </c>
      <c r="B46" s="22" t="s">
        <v>79</v>
      </c>
      <c r="C46" s="23" t="s">
        <v>25</v>
      </c>
      <c r="D46" s="5">
        <v>1</v>
      </c>
      <c r="E46" s="64" t="s">
        <v>13</v>
      </c>
      <c r="F46" s="23" t="s">
        <v>25</v>
      </c>
      <c r="G46" s="21">
        <v>0</v>
      </c>
      <c r="H46" s="64" t="s">
        <v>13</v>
      </c>
      <c r="I46" s="23" t="s">
        <v>25</v>
      </c>
      <c r="J46" s="21">
        <v>0</v>
      </c>
      <c r="K46" s="64" t="s">
        <v>13</v>
      </c>
      <c r="L46" s="23" t="s">
        <v>25</v>
      </c>
      <c r="M46" s="21">
        <v>1</v>
      </c>
      <c r="N46" s="64" t="s">
        <v>13</v>
      </c>
      <c r="O46" s="60"/>
    </row>
    <row r="47" spans="1:15" ht="49.5" x14ac:dyDescent="0.3">
      <c r="A47" s="68" t="s">
        <v>84</v>
      </c>
      <c r="B47" s="19" t="s">
        <v>80</v>
      </c>
      <c r="C47" s="23" t="s">
        <v>25</v>
      </c>
      <c r="D47" s="5">
        <v>1</v>
      </c>
      <c r="E47" s="64" t="s">
        <v>13</v>
      </c>
      <c r="F47" s="23" t="s">
        <v>25</v>
      </c>
      <c r="G47" s="21">
        <v>0</v>
      </c>
      <c r="H47" s="64" t="s">
        <v>13</v>
      </c>
      <c r="I47" s="23" t="s">
        <v>25</v>
      </c>
      <c r="J47" s="21">
        <v>0</v>
      </c>
      <c r="K47" s="64" t="s">
        <v>13</v>
      </c>
      <c r="L47" s="23" t="s">
        <v>25</v>
      </c>
      <c r="M47" s="21">
        <v>1</v>
      </c>
      <c r="N47" s="64" t="s">
        <v>13</v>
      </c>
      <c r="O47" s="60"/>
    </row>
    <row r="48" spans="1:15" ht="48" customHeight="1" x14ac:dyDescent="0.3">
      <c r="A48" s="68" t="s">
        <v>86</v>
      </c>
      <c r="B48" s="19" t="s">
        <v>24</v>
      </c>
      <c r="C48" s="23" t="s">
        <v>25</v>
      </c>
      <c r="D48" s="5">
        <v>1</v>
      </c>
      <c r="E48" s="64" t="s">
        <v>13</v>
      </c>
      <c r="F48" s="23" t="s">
        <v>25</v>
      </c>
      <c r="G48" s="21">
        <v>0</v>
      </c>
      <c r="H48" s="64" t="s">
        <v>13</v>
      </c>
      <c r="I48" s="23" t="s">
        <v>25</v>
      </c>
      <c r="J48" s="21">
        <v>0</v>
      </c>
      <c r="K48" s="64" t="s">
        <v>13</v>
      </c>
      <c r="L48" s="23" t="s">
        <v>25</v>
      </c>
      <c r="M48" s="21">
        <v>1</v>
      </c>
      <c r="N48" s="64" t="s">
        <v>13</v>
      </c>
      <c r="O48" s="60"/>
    </row>
    <row r="49" spans="1:15" ht="89.25" customHeight="1" x14ac:dyDescent="0.3">
      <c r="A49" s="68" t="s">
        <v>85</v>
      </c>
      <c r="B49" s="19" t="s">
        <v>24</v>
      </c>
      <c r="C49" s="23" t="s">
        <v>25</v>
      </c>
      <c r="D49" s="5">
        <v>8</v>
      </c>
      <c r="E49" s="64" t="s">
        <v>13</v>
      </c>
      <c r="F49" s="23" t="s">
        <v>25</v>
      </c>
      <c r="G49" s="21">
        <v>1</v>
      </c>
      <c r="H49" s="64" t="s">
        <v>13</v>
      </c>
      <c r="I49" s="23" t="s">
        <v>25</v>
      </c>
      <c r="J49" s="21">
        <v>0</v>
      </c>
      <c r="K49" s="64" t="s">
        <v>13</v>
      </c>
      <c r="L49" s="23" t="s">
        <v>25</v>
      </c>
      <c r="M49" s="21">
        <v>8</v>
      </c>
      <c r="N49" s="64" t="s">
        <v>13</v>
      </c>
      <c r="O49" s="60"/>
    </row>
    <row r="50" spans="1:15" ht="42.75" x14ac:dyDescent="0.3">
      <c r="A50" s="91" t="s">
        <v>411</v>
      </c>
      <c r="B50" s="21" t="s">
        <v>14</v>
      </c>
      <c r="C50" s="23" t="s">
        <v>25</v>
      </c>
      <c r="D50" s="21">
        <v>0</v>
      </c>
      <c r="E50" s="21">
        <v>0</v>
      </c>
      <c r="F50" s="21">
        <v>0</v>
      </c>
      <c r="G50" s="21">
        <v>0</v>
      </c>
      <c r="H50" s="21">
        <v>0</v>
      </c>
      <c r="I50" s="23" t="s">
        <v>25</v>
      </c>
      <c r="J50" s="21">
        <v>1</v>
      </c>
      <c r="K50" s="64" t="s">
        <v>13</v>
      </c>
      <c r="L50" s="21" t="s">
        <v>25</v>
      </c>
      <c r="M50" s="21">
        <v>1</v>
      </c>
      <c r="N50" s="64" t="s">
        <v>13</v>
      </c>
      <c r="O50" s="60"/>
    </row>
    <row r="51" spans="1:15" ht="42.75" x14ac:dyDescent="0.3">
      <c r="A51" s="91" t="s">
        <v>412</v>
      </c>
      <c r="B51" s="21" t="s">
        <v>153</v>
      </c>
      <c r="C51" s="23">
        <v>0</v>
      </c>
      <c r="D51" s="21">
        <v>0</v>
      </c>
      <c r="E51" s="21">
        <v>0</v>
      </c>
      <c r="F51" s="21">
        <v>0</v>
      </c>
      <c r="G51" s="21">
        <v>0</v>
      </c>
      <c r="H51" s="21">
        <v>0</v>
      </c>
      <c r="I51" s="21">
        <v>0</v>
      </c>
      <c r="J51" s="21">
        <v>1</v>
      </c>
      <c r="K51" s="64" t="s">
        <v>13</v>
      </c>
      <c r="L51" s="21">
        <v>0</v>
      </c>
      <c r="M51" s="21">
        <v>1</v>
      </c>
      <c r="N51" s="64" t="s">
        <v>13</v>
      </c>
      <c r="O51" s="60"/>
    </row>
    <row r="52" spans="1:15" ht="57" x14ac:dyDescent="0.3">
      <c r="A52" s="91" t="s">
        <v>383</v>
      </c>
      <c r="B52" s="21" t="s">
        <v>153</v>
      </c>
      <c r="C52" s="23">
        <v>0</v>
      </c>
      <c r="D52" s="21">
        <v>0</v>
      </c>
      <c r="E52" s="21">
        <v>0</v>
      </c>
      <c r="F52" s="21">
        <v>0</v>
      </c>
      <c r="G52" s="21">
        <v>0</v>
      </c>
      <c r="H52" s="21">
        <v>0</v>
      </c>
      <c r="I52" s="21">
        <v>0</v>
      </c>
      <c r="J52" s="21">
        <v>1</v>
      </c>
      <c r="K52" s="64" t="s">
        <v>13</v>
      </c>
      <c r="L52" s="21">
        <v>0</v>
      </c>
      <c r="M52" s="21">
        <v>1</v>
      </c>
      <c r="N52" s="64" t="s">
        <v>13</v>
      </c>
      <c r="O52" s="60"/>
    </row>
    <row r="53" spans="1:15" ht="57" x14ac:dyDescent="0.3">
      <c r="A53" s="91" t="s">
        <v>384</v>
      </c>
      <c r="B53" s="21" t="s">
        <v>153</v>
      </c>
      <c r="C53" s="23">
        <v>0</v>
      </c>
      <c r="D53" s="21">
        <v>0</v>
      </c>
      <c r="E53" s="21">
        <v>0</v>
      </c>
      <c r="F53" s="21">
        <v>0</v>
      </c>
      <c r="G53" s="21">
        <v>0</v>
      </c>
      <c r="H53" s="21">
        <v>0</v>
      </c>
      <c r="I53" s="21">
        <v>0</v>
      </c>
      <c r="J53" s="21">
        <v>1</v>
      </c>
      <c r="K53" s="64" t="s">
        <v>13</v>
      </c>
      <c r="L53" s="21">
        <v>0</v>
      </c>
      <c r="M53" s="21">
        <v>1</v>
      </c>
      <c r="N53" s="64" t="s">
        <v>13</v>
      </c>
      <c r="O53" s="60"/>
    </row>
    <row r="54" spans="1:15" ht="71.25" x14ac:dyDescent="0.3">
      <c r="A54" s="91" t="s">
        <v>385</v>
      </c>
      <c r="B54" s="21" t="s">
        <v>153</v>
      </c>
      <c r="C54" s="21">
        <v>0</v>
      </c>
      <c r="D54" s="21">
        <v>0</v>
      </c>
      <c r="E54" s="21">
        <v>0</v>
      </c>
      <c r="F54" s="21">
        <v>0</v>
      </c>
      <c r="G54" s="21">
        <v>0</v>
      </c>
      <c r="H54" s="21">
        <v>0</v>
      </c>
      <c r="I54" s="21">
        <v>0</v>
      </c>
      <c r="J54" s="21">
        <v>1</v>
      </c>
      <c r="K54" s="64" t="s">
        <v>13</v>
      </c>
      <c r="L54" s="21">
        <v>0</v>
      </c>
      <c r="M54" s="21">
        <v>1</v>
      </c>
      <c r="N54" s="64" t="s">
        <v>13</v>
      </c>
      <c r="O54" s="60"/>
    </row>
    <row r="55" spans="1:15" ht="42.75" x14ac:dyDescent="0.3">
      <c r="A55" s="91" t="s">
        <v>386</v>
      </c>
      <c r="B55" s="21" t="s">
        <v>153</v>
      </c>
      <c r="C55" s="21">
        <v>0</v>
      </c>
      <c r="D55" s="21">
        <v>0</v>
      </c>
      <c r="E55" s="21">
        <v>0</v>
      </c>
      <c r="F55" s="21">
        <v>0</v>
      </c>
      <c r="G55" s="21">
        <v>0</v>
      </c>
      <c r="H55" s="21">
        <v>0</v>
      </c>
      <c r="I55" s="21">
        <v>0</v>
      </c>
      <c r="J55" s="21">
        <v>1</v>
      </c>
      <c r="K55" s="64" t="s">
        <v>13</v>
      </c>
      <c r="L55" s="21">
        <v>0</v>
      </c>
      <c r="M55" s="21">
        <v>1</v>
      </c>
      <c r="N55" s="64" t="s">
        <v>13</v>
      </c>
      <c r="O55" s="60"/>
    </row>
    <row r="56" spans="1:15" ht="42.75" x14ac:dyDescent="0.3">
      <c r="A56" s="91" t="s">
        <v>387</v>
      </c>
      <c r="B56" s="21" t="s">
        <v>153</v>
      </c>
      <c r="C56" s="21">
        <v>0</v>
      </c>
      <c r="D56" s="21">
        <v>0</v>
      </c>
      <c r="E56" s="21">
        <v>0</v>
      </c>
      <c r="F56" s="21">
        <v>0</v>
      </c>
      <c r="G56" s="21">
        <v>0</v>
      </c>
      <c r="H56" s="21">
        <v>0</v>
      </c>
      <c r="I56" s="21">
        <v>0</v>
      </c>
      <c r="J56" s="21">
        <v>1</v>
      </c>
      <c r="K56" s="64" t="s">
        <v>13</v>
      </c>
      <c r="L56" s="21">
        <v>0</v>
      </c>
      <c r="M56" s="21">
        <v>1</v>
      </c>
      <c r="N56" s="64" t="s">
        <v>13</v>
      </c>
      <c r="O56" s="60"/>
    </row>
    <row r="57" spans="1:15" ht="42.75" x14ac:dyDescent="0.3">
      <c r="A57" s="91" t="s">
        <v>388</v>
      </c>
      <c r="B57" s="21" t="s">
        <v>153</v>
      </c>
      <c r="C57" s="21">
        <v>0</v>
      </c>
      <c r="D57" s="21">
        <v>0</v>
      </c>
      <c r="E57" s="21">
        <v>0</v>
      </c>
      <c r="F57" s="21">
        <v>0</v>
      </c>
      <c r="G57" s="21">
        <v>0</v>
      </c>
      <c r="H57" s="21">
        <v>0</v>
      </c>
      <c r="I57" s="21">
        <v>0</v>
      </c>
      <c r="J57" s="21">
        <v>1</v>
      </c>
      <c r="K57" s="64" t="s">
        <v>13</v>
      </c>
      <c r="L57" s="21">
        <v>0</v>
      </c>
      <c r="M57" s="21">
        <v>1</v>
      </c>
      <c r="N57" s="64" t="s">
        <v>13</v>
      </c>
      <c r="O57" s="60"/>
    </row>
    <row r="58" spans="1:15" ht="26.25" customHeight="1" x14ac:dyDescent="0.3">
      <c r="A58" s="91" t="s">
        <v>389</v>
      </c>
      <c r="B58" s="21" t="s">
        <v>153</v>
      </c>
      <c r="C58" s="21">
        <v>0</v>
      </c>
      <c r="D58" s="21">
        <v>0</v>
      </c>
      <c r="E58" s="21">
        <v>0</v>
      </c>
      <c r="F58" s="21">
        <v>0</v>
      </c>
      <c r="G58" s="21">
        <v>0</v>
      </c>
      <c r="H58" s="21">
        <v>0</v>
      </c>
      <c r="I58" s="21">
        <v>0</v>
      </c>
      <c r="J58" s="21">
        <v>1</v>
      </c>
      <c r="K58" s="64" t="s">
        <v>13</v>
      </c>
      <c r="L58" s="21">
        <v>0</v>
      </c>
      <c r="M58" s="21">
        <v>1</v>
      </c>
      <c r="N58" s="64" t="s">
        <v>13</v>
      </c>
      <c r="O58" s="60"/>
    </row>
    <row r="59" spans="1:15" ht="42.75" x14ac:dyDescent="0.3">
      <c r="A59" s="91" t="s">
        <v>419</v>
      </c>
      <c r="B59" s="21" t="s">
        <v>153</v>
      </c>
      <c r="C59" s="21">
        <v>0</v>
      </c>
      <c r="D59" s="21">
        <v>0</v>
      </c>
      <c r="E59" s="21">
        <v>0</v>
      </c>
      <c r="F59" s="21">
        <v>0</v>
      </c>
      <c r="G59" s="21">
        <v>0</v>
      </c>
      <c r="H59" s="21">
        <v>0</v>
      </c>
      <c r="I59" s="21">
        <v>0</v>
      </c>
      <c r="J59" s="21">
        <v>1</v>
      </c>
      <c r="K59" s="64" t="s">
        <v>13</v>
      </c>
      <c r="L59" s="21">
        <v>0</v>
      </c>
      <c r="M59" s="21">
        <v>1</v>
      </c>
      <c r="N59" s="64" t="s">
        <v>13</v>
      </c>
      <c r="O59" s="60"/>
    </row>
    <row r="60" spans="1:15" ht="42.75" x14ac:dyDescent="0.3">
      <c r="A60" s="91" t="s">
        <v>417</v>
      </c>
      <c r="B60" s="21" t="s">
        <v>390</v>
      </c>
      <c r="C60" s="21">
        <v>0</v>
      </c>
      <c r="D60" s="21">
        <v>0</v>
      </c>
      <c r="E60" s="21">
        <v>0</v>
      </c>
      <c r="F60" s="21">
        <v>0</v>
      </c>
      <c r="G60" s="21">
        <v>0</v>
      </c>
      <c r="H60" s="21">
        <v>0</v>
      </c>
      <c r="I60" s="21">
        <v>0</v>
      </c>
      <c r="J60" s="21">
        <v>1</v>
      </c>
      <c r="K60" s="64" t="s">
        <v>13</v>
      </c>
      <c r="L60" s="21">
        <v>0</v>
      </c>
      <c r="M60" s="21">
        <v>1</v>
      </c>
      <c r="N60" s="64" t="s">
        <v>13</v>
      </c>
      <c r="O60" s="60"/>
    </row>
    <row r="61" spans="1:15" ht="30" x14ac:dyDescent="0.3">
      <c r="A61" s="92" t="s">
        <v>418</v>
      </c>
      <c r="B61" s="21" t="s">
        <v>153</v>
      </c>
      <c r="C61" s="21">
        <v>0</v>
      </c>
      <c r="D61" s="21">
        <v>0</v>
      </c>
      <c r="E61" s="21">
        <v>0</v>
      </c>
      <c r="F61" s="21">
        <v>0</v>
      </c>
      <c r="G61" s="21">
        <v>0</v>
      </c>
      <c r="H61" s="21">
        <v>0</v>
      </c>
      <c r="I61" s="21">
        <v>0</v>
      </c>
      <c r="J61" s="21">
        <v>1</v>
      </c>
      <c r="K61" s="64" t="s">
        <v>13</v>
      </c>
      <c r="L61" s="21">
        <v>0</v>
      </c>
      <c r="M61" s="21">
        <v>1</v>
      </c>
      <c r="N61" s="64" t="s">
        <v>13</v>
      </c>
      <c r="O61" s="60"/>
    </row>
  </sheetData>
  <mergeCells count="17">
    <mergeCell ref="A1:O1"/>
    <mergeCell ref="A2:O2"/>
    <mergeCell ref="A4:O4"/>
    <mergeCell ref="A5:O5"/>
    <mergeCell ref="O7:O8"/>
    <mergeCell ref="B7:B8"/>
    <mergeCell ref="L7:N7"/>
    <mergeCell ref="A6:H6"/>
    <mergeCell ref="A7:A8"/>
    <mergeCell ref="C7:E7"/>
    <mergeCell ref="F7:H7"/>
    <mergeCell ref="I7:K7"/>
    <mergeCell ref="I6:M6"/>
    <mergeCell ref="O40:O43"/>
    <mergeCell ref="O34:O35"/>
    <mergeCell ref="O31:O32"/>
    <mergeCell ref="O20:O21"/>
  </mergeCells>
  <pageMargins left="0.51181102362204722" right="0.51181102362204722" top="0.78740157480314965" bottom="0.78740157480314965" header="0.31496062992125984" footer="0.31496062992125984"/>
  <pageSetup paperSize="9" scale="7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view="pageBreakPreview" zoomScale="75" zoomScaleNormal="100" zoomScaleSheetLayoutView="75" workbookViewId="0">
      <selection activeCell="S9" sqref="S9"/>
    </sheetView>
  </sheetViews>
  <sheetFormatPr defaultRowHeight="16.5" x14ac:dyDescent="0.3"/>
  <cols>
    <col min="1" max="1" width="50.5703125" style="1" customWidth="1"/>
    <col min="2" max="2" width="12.140625" style="1" customWidth="1"/>
    <col min="3" max="3" width="9.5703125" style="1" customWidth="1"/>
    <col min="4" max="4" width="7.85546875" style="1" customWidth="1"/>
    <col min="5" max="5" width="7.140625" style="1" customWidth="1"/>
    <col min="6" max="6" width="7.5703125" style="1" customWidth="1"/>
    <col min="7" max="7" width="9.140625" style="1" customWidth="1"/>
    <col min="8" max="8" width="7.85546875" style="1" customWidth="1"/>
    <col min="9" max="9" width="9.140625" style="1"/>
    <col min="10" max="10" width="8.140625" style="1" customWidth="1"/>
    <col min="11" max="11" width="10" style="1" customWidth="1"/>
    <col min="12" max="12" width="9.140625" style="1"/>
    <col min="13" max="13" width="7.5703125" style="1" customWidth="1"/>
    <col min="14" max="14" width="9.140625" style="1"/>
    <col min="15" max="15" width="32" style="1" customWidth="1"/>
    <col min="16" max="16384" width="9.140625" style="1"/>
  </cols>
  <sheetData>
    <row r="1" spans="1:15" x14ac:dyDescent="0.3">
      <c r="A1" s="130" t="s">
        <v>45</v>
      </c>
      <c r="B1" s="130"/>
      <c r="C1" s="130"/>
      <c r="D1" s="130"/>
      <c r="E1" s="130"/>
      <c r="F1" s="130"/>
      <c r="G1" s="130"/>
      <c r="H1" s="130"/>
      <c r="I1" s="130"/>
      <c r="J1" s="130"/>
      <c r="K1" s="130"/>
      <c r="L1" s="130"/>
      <c r="M1" s="130"/>
      <c r="N1" s="130"/>
      <c r="O1" s="130"/>
    </row>
    <row r="2" spans="1:15" x14ac:dyDescent="0.3">
      <c r="A2" s="130" t="s">
        <v>46</v>
      </c>
      <c r="B2" s="130"/>
      <c r="C2" s="130"/>
      <c r="D2" s="130"/>
      <c r="E2" s="130"/>
      <c r="F2" s="130"/>
      <c r="G2" s="130"/>
      <c r="H2" s="130"/>
      <c r="I2" s="130"/>
      <c r="J2" s="130"/>
      <c r="K2" s="130"/>
      <c r="L2" s="130"/>
      <c r="M2" s="130"/>
      <c r="N2" s="130"/>
      <c r="O2" s="130"/>
    </row>
    <row r="3" spans="1:15" x14ac:dyDescent="0.3">
      <c r="A3" s="2"/>
      <c r="B3" s="2"/>
      <c r="C3" s="2"/>
      <c r="D3" s="2"/>
      <c r="E3" s="2"/>
      <c r="F3" s="2"/>
      <c r="G3" s="2"/>
      <c r="H3" s="2"/>
      <c r="I3" s="2"/>
      <c r="J3" s="2"/>
      <c r="K3" s="2"/>
      <c r="L3" s="2"/>
      <c r="M3" s="2"/>
    </row>
    <row r="4" spans="1:15" x14ac:dyDescent="0.3">
      <c r="A4" s="131" t="s">
        <v>48</v>
      </c>
      <c r="B4" s="131"/>
      <c r="C4" s="131"/>
      <c r="D4" s="131"/>
      <c r="E4" s="131"/>
      <c r="F4" s="131"/>
      <c r="G4" s="131"/>
      <c r="H4" s="131"/>
      <c r="I4" s="131"/>
      <c r="J4" s="131"/>
      <c r="K4" s="131"/>
      <c r="L4" s="131"/>
      <c r="M4" s="131"/>
      <c r="N4" s="131"/>
      <c r="O4" s="131"/>
    </row>
    <row r="5" spans="1:15" x14ac:dyDescent="0.3">
      <c r="A5" s="131" t="s">
        <v>47</v>
      </c>
      <c r="B5" s="131"/>
      <c r="C5" s="131"/>
      <c r="D5" s="131"/>
      <c r="E5" s="131"/>
      <c r="F5" s="131"/>
      <c r="G5" s="131"/>
      <c r="H5" s="131"/>
      <c r="I5" s="131"/>
      <c r="J5" s="131"/>
      <c r="K5" s="131"/>
      <c r="L5" s="131"/>
      <c r="M5" s="131"/>
      <c r="N5" s="131"/>
      <c r="O5" s="131"/>
    </row>
    <row r="6" spans="1:15" ht="28.5" customHeight="1" x14ac:dyDescent="0.3">
      <c r="A6" s="164" t="s">
        <v>317</v>
      </c>
      <c r="B6" s="164"/>
      <c r="C6" s="164"/>
      <c r="D6" s="164"/>
      <c r="E6" s="164"/>
      <c r="F6" s="164"/>
      <c r="G6" s="164"/>
      <c r="I6" s="165"/>
      <c r="J6" s="165"/>
      <c r="K6" s="165"/>
      <c r="L6" s="165"/>
      <c r="M6" s="165"/>
    </row>
    <row r="7" spans="1:15" ht="15.75" customHeight="1" x14ac:dyDescent="0.3">
      <c r="A7" s="132" t="s">
        <v>7</v>
      </c>
      <c r="B7" s="133" t="s">
        <v>9</v>
      </c>
      <c r="C7" s="133" t="s">
        <v>2</v>
      </c>
      <c r="D7" s="133"/>
      <c r="E7" s="133"/>
      <c r="F7" s="133" t="s">
        <v>3</v>
      </c>
      <c r="G7" s="133"/>
      <c r="H7" s="133"/>
      <c r="I7" s="133" t="s">
        <v>4</v>
      </c>
      <c r="J7" s="133"/>
      <c r="K7" s="133"/>
      <c r="L7" s="134" t="s">
        <v>0</v>
      </c>
      <c r="M7" s="134"/>
      <c r="N7" s="134"/>
      <c r="O7" s="127" t="s">
        <v>320</v>
      </c>
    </row>
    <row r="8" spans="1:15" ht="66" x14ac:dyDescent="0.3">
      <c r="A8" s="132"/>
      <c r="B8" s="133"/>
      <c r="C8" s="14" t="s">
        <v>1</v>
      </c>
      <c r="D8" s="14" t="s">
        <v>6</v>
      </c>
      <c r="E8" s="14" t="s">
        <v>5</v>
      </c>
      <c r="F8" s="14" t="s">
        <v>1</v>
      </c>
      <c r="G8" s="14" t="s">
        <v>6</v>
      </c>
      <c r="H8" s="14" t="s">
        <v>5</v>
      </c>
      <c r="I8" s="14" t="s">
        <v>1</v>
      </c>
      <c r="J8" s="14" t="s">
        <v>6</v>
      </c>
      <c r="K8" s="14" t="s">
        <v>5</v>
      </c>
      <c r="L8" s="14" t="s">
        <v>1</v>
      </c>
      <c r="M8" s="14" t="s">
        <v>6</v>
      </c>
      <c r="N8" s="14" t="s">
        <v>5</v>
      </c>
      <c r="O8" s="128"/>
    </row>
    <row r="9" spans="1:15" ht="82.5" x14ac:dyDescent="0.3">
      <c r="A9" s="73" t="s">
        <v>87</v>
      </c>
      <c r="B9" s="24" t="s">
        <v>88</v>
      </c>
      <c r="C9" s="25">
        <v>25</v>
      </c>
      <c r="D9" s="25">
        <v>25</v>
      </c>
      <c r="E9" s="69">
        <f>(D9*100/C9)</f>
        <v>100</v>
      </c>
      <c r="F9" s="25">
        <v>17</v>
      </c>
      <c r="G9" s="25">
        <v>22</v>
      </c>
      <c r="H9" s="69">
        <f t="shared" ref="H9:H21" si="0">(G9*100/F9)</f>
        <v>129.41176470588235</v>
      </c>
      <c r="I9" s="25">
        <v>17</v>
      </c>
      <c r="J9" s="25">
        <v>3</v>
      </c>
      <c r="K9" s="69">
        <f t="shared" ref="K9:K10" si="1">(J9*100/I9)</f>
        <v>17.647058823529413</v>
      </c>
      <c r="L9" s="25">
        <f>(C9+F9+I9)</f>
        <v>59</v>
      </c>
      <c r="M9" s="25">
        <v>50</v>
      </c>
      <c r="N9" s="69">
        <f>(M9*100/L9)</f>
        <v>84.745762711864401</v>
      </c>
      <c r="O9" s="7" t="s">
        <v>369</v>
      </c>
    </row>
    <row r="10" spans="1:15" ht="106.5" customHeight="1" x14ac:dyDescent="0.3">
      <c r="A10" s="73" t="s">
        <v>89</v>
      </c>
      <c r="B10" s="24" t="s">
        <v>90</v>
      </c>
      <c r="C10" s="25">
        <v>1</v>
      </c>
      <c r="D10" s="25">
        <v>1</v>
      </c>
      <c r="E10" s="69">
        <v>100</v>
      </c>
      <c r="F10" s="21">
        <v>1</v>
      </c>
      <c r="G10" s="25">
        <v>1</v>
      </c>
      <c r="H10" s="69">
        <f t="shared" si="0"/>
        <v>100</v>
      </c>
      <c r="I10" s="25">
        <v>1</v>
      </c>
      <c r="J10" s="25">
        <v>0</v>
      </c>
      <c r="K10" s="69">
        <f t="shared" si="1"/>
        <v>0</v>
      </c>
      <c r="L10" s="25">
        <f>(C10+F10+I10)</f>
        <v>3</v>
      </c>
      <c r="M10" s="25">
        <v>2</v>
      </c>
      <c r="N10" s="69">
        <f>(M10*100/L10)</f>
        <v>66.666666666666671</v>
      </c>
      <c r="O10" s="26" t="s">
        <v>370</v>
      </c>
    </row>
    <row r="11" spans="1:15" ht="45" customHeight="1" x14ac:dyDescent="0.3">
      <c r="A11" s="163" t="s">
        <v>91</v>
      </c>
      <c r="B11" s="24" t="s">
        <v>92</v>
      </c>
      <c r="C11" s="25" t="s">
        <v>64</v>
      </c>
      <c r="D11" s="25">
        <v>20</v>
      </c>
      <c r="E11" s="19" t="s">
        <v>13</v>
      </c>
      <c r="F11" s="25" t="s">
        <v>64</v>
      </c>
      <c r="G11" s="25">
        <v>7</v>
      </c>
      <c r="H11" s="19" t="s">
        <v>13</v>
      </c>
      <c r="I11" s="25" t="s">
        <v>64</v>
      </c>
      <c r="J11" s="25">
        <v>7</v>
      </c>
      <c r="K11" s="19" t="s">
        <v>13</v>
      </c>
      <c r="L11" s="25" t="s">
        <v>64</v>
      </c>
      <c r="M11" s="25">
        <v>34</v>
      </c>
      <c r="N11" s="19" t="s">
        <v>13</v>
      </c>
      <c r="O11" s="19" t="s">
        <v>13</v>
      </c>
    </row>
    <row r="12" spans="1:15" ht="33" x14ac:dyDescent="0.3">
      <c r="A12" s="163"/>
      <c r="B12" s="24" t="s">
        <v>23</v>
      </c>
      <c r="C12" s="25" t="s">
        <v>64</v>
      </c>
      <c r="D12" s="25">
        <v>20</v>
      </c>
      <c r="E12" s="19" t="s">
        <v>13</v>
      </c>
      <c r="F12" s="25" t="s">
        <v>64</v>
      </c>
      <c r="G12" s="25">
        <v>9</v>
      </c>
      <c r="H12" s="19" t="s">
        <v>13</v>
      </c>
      <c r="I12" s="25" t="s">
        <v>64</v>
      </c>
      <c r="J12" s="25">
        <v>13</v>
      </c>
      <c r="K12" s="19" t="s">
        <v>13</v>
      </c>
      <c r="L12" s="25" t="s">
        <v>64</v>
      </c>
      <c r="M12" s="25">
        <v>42</v>
      </c>
      <c r="N12" s="19" t="s">
        <v>13</v>
      </c>
      <c r="O12" s="19" t="s">
        <v>13</v>
      </c>
    </row>
    <row r="13" spans="1:15" ht="66" x14ac:dyDescent="0.3">
      <c r="A13" s="73" t="s">
        <v>93</v>
      </c>
      <c r="B13" s="24" t="s">
        <v>94</v>
      </c>
      <c r="C13" s="25">
        <v>0</v>
      </c>
      <c r="D13" s="25">
        <v>0</v>
      </c>
      <c r="E13" s="69">
        <v>0</v>
      </c>
      <c r="F13" s="25">
        <v>2</v>
      </c>
      <c r="G13" s="25">
        <v>0</v>
      </c>
      <c r="H13" s="69">
        <f t="shared" si="0"/>
        <v>0</v>
      </c>
      <c r="I13" s="25">
        <v>4</v>
      </c>
      <c r="J13" s="25">
        <v>0</v>
      </c>
      <c r="K13" s="69">
        <f t="shared" ref="K13:K15" si="2">(J13*100/I13)</f>
        <v>0</v>
      </c>
      <c r="L13" s="25">
        <f t="shared" ref="L13:L21" si="3">(C13+F13+I13)</f>
        <v>6</v>
      </c>
      <c r="M13" s="25">
        <v>0</v>
      </c>
      <c r="N13" s="69">
        <f t="shared" ref="N13:N15" si="4">(M13*100/L13)</f>
        <v>0</v>
      </c>
      <c r="O13" s="26" t="s">
        <v>371</v>
      </c>
    </row>
    <row r="14" spans="1:15" ht="49.5" x14ac:dyDescent="0.3">
      <c r="A14" s="10" t="s">
        <v>142</v>
      </c>
      <c r="B14" s="25" t="s">
        <v>143</v>
      </c>
      <c r="C14" s="25">
        <v>35</v>
      </c>
      <c r="D14" s="25">
        <v>35</v>
      </c>
      <c r="E14" s="69">
        <f t="shared" ref="E14:E19" si="5">(D14*100/C14)</f>
        <v>100</v>
      </c>
      <c r="F14" s="25">
        <v>35</v>
      </c>
      <c r="G14" s="25">
        <v>35</v>
      </c>
      <c r="H14" s="69">
        <f t="shared" si="0"/>
        <v>100</v>
      </c>
      <c r="I14" s="25">
        <v>30</v>
      </c>
      <c r="J14" s="25">
        <v>35</v>
      </c>
      <c r="K14" s="69">
        <f t="shared" si="2"/>
        <v>116.66666666666667</v>
      </c>
      <c r="L14" s="25">
        <v>100</v>
      </c>
      <c r="M14" s="25">
        <v>100</v>
      </c>
      <c r="N14" s="69">
        <f t="shared" si="4"/>
        <v>100</v>
      </c>
      <c r="O14" s="7" t="s">
        <v>372</v>
      </c>
    </row>
    <row r="15" spans="1:15" ht="132" x14ac:dyDescent="0.3">
      <c r="A15" s="73" t="s">
        <v>95</v>
      </c>
      <c r="B15" s="24" t="s">
        <v>96</v>
      </c>
      <c r="C15" s="25">
        <v>1</v>
      </c>
      <c r="D15" s="25">
        <v>1</v>
      </c>
      <c r="E15" s="69">
        <f t="shared" si="5"/>
        <v>100</v>
      </c>
      <c r="F15" s="25">
        <v>1</v>
      </c>
      <c r="G15" s="25">
        <v>1</v>
      </c>
      <c r="H15" s="69">
        <f t="shared" si="0"/>
        <v>100</v>
      </c>
      <c r="I15" s="25">
        <v>1</v>
      </c>
      <c r="J15" s="25">
        <v>0</v>
      </c>
      <c r="K15" s="69">
        <f t="shared" si="2"/>
        <v>0</v>
      </c>
      <c r="L15" s="25">
        <f t="shared" si="3"/>
        <v>3</v>
      </c>
      <c r="M15" s="25">
        <v>2</v>
      </c>
      <c r="N15" s="69">
        <f t="shared" si="4"/>
        <v>66.666666666666671</v>
      </c>
      <c r="O15" s="26" t="s">
        <v>373</v>
      </c>
    </row>
    <row r="16" spans="1:15" ht="66" x14ac:dyDescent="0.3">
      <c r="A16" s="10" t="s">
        <v>144</v>
      </c>
      <c r="B16" s="25" t="s">
        <v>97</v>
      </c>
      <c r="C16" s="25" t="s">
        <v>64</v>
      </c>
      <c r="D16" s="25">
        <v>0</v>
      </c>
      <c r="E16" s="19" t="s">
        <v>13</v>
      </c>
      <c r="F16" s="25" t="s">
        <v>64</v>
      </c>
      <c r="G16" s="25">
        <v>0</v>
      </c>
      <c r="H16" s="19" t="s">
        <v>13</v>
      </c>
      <c r="I16" s="25" t="s">
        <v>64</v>
      </c>
      <c r="J16" s="19" t="s">
        <v>374</v>
      </c>
      <c r="K16" s="19" t="s">
        <v>13</v>
      </c>
      <c r="L16" s="25" t="s">
        <v>64</v>
      </c>
      <c r="M16" s="19" t="s">
        <v>13</v>
      </c>
      <c r="N16" s="19" t="s">
        <v>13</v>
      </c>
      <c r="O16" s="19" t="s">
        <v>13</v>
      </c>
    </row>
    <row r="17" spans="1:15" ht="66" x14ac:dyDescent="0.3">
      <c r="A17" s="10" t="s">
        <v>98</v>
      </c>
      <c r="B17" s="24" t="s">
        <v>99</v>
      </c>
      <c r="C17" s="25">
        <v>0</v>
      </c>
      <c r="D17" s="25">
        <v>0</v>
      </c>
      <c r="E17" s="19" t="s">
        <v>316</v>
      </c>
      <c r="F17" s="25">
        <v>0</v>
      </c>
      <c r="G17" s="25">
        <v>0</v>
      </c>
      <c r="H17" s="19" t="s">
        <v>316</v>
      </c>
      <c r="I17" s="25">
        <v>7</v>
      </c>
      <c r="J17" s="25">
        <v>7</v>
      </c>
      <c r="K17" s="69">
        <f t="shared" ref="K17:K19" si="6">(J17*100/I17)</f>
        <v>100</v>
      </c>
      <c r="L17" s="25">
        <f t="shared" si="3"/>
        <v>7</v>
      </c>
      <c r="M17" s="25">
        <v>7</v>
      </c>
      <c r="N17" s="69">
        <f t="shared" ref="N17:N19" si="7">(M17*100/L17)</f>
        <v>100</v>
      </c>
      <c r="O17" s="7" t="s">
        <v>372</v>
      </c>
    </row>
    <row r="18" spans="1:15" ht="115.5" x14ac:dyDescent="0.3">
      <c r="A18" s="10" t="s">
        <v>100</v>
      </c>
      <c r="B18" s="25" t="s">
        <v>101</v>
      </c>
      <c r="C18" s="25">
        <v>30</v>
      </c>
      <c r="D18" s="25">
        <v>30</v>
      </c>
      <c r="E18" s="69">
        <f t="shared" si="5"/>
        <v>100</v>
      </c>
      <c r="F18" s="25">
        <v>15</v>
      </c>
      <c r="G18" s="25">
        <v>12</v>
      </c>
      <c r="H18" s="69">
        <f t="shared" si="0"/>
        <v>80</v>
      </c>
      <c r="I18" s="25">
        <v>15</v>
      </c>
      <c r="J18" s="25">
        <v>0</v>
      </c>
      <c r="K18" s="69">
        <f t="shared" si="6"/>
        <v>0</v>
      </c>
      <c r="L18" s="25">
        <f t="shared" si="3"/>
        <v>60</v>
      </c>
      <c r="M18" s="25">
        <v>42</v>
      </c>
      <c r="N18" s="69">
        <f t="shared" si="7"/>
        <v>70</v>
      </c>
      <c r="O18" s="26" t="s">
        <v>375</v>
      </c>
    </row>
    <row r="19" spans="1:15" ht="115.5" x14ac:dyDescent="0.3">
      <c r="A19" s="10" t="s">
        <v>102</v>
      </c>
      <c r="B19" s="24" t="s">
        <v>101</v>
      </c>
      <c r="C19" s="25">
        <v>3</v>
      </c>
      <c r="D19" s="25">
        <v>3</v>
      </c>
      <c r="E19" s="69">
        <f t="shared" si="5"/>
        <v>100</v>
      </c>
      <c r="F19" s="25">
        <v>3</v>
      </c>
      <c r="G19" s="25">
        <v>2</v>
      </c>
      <c r="H19" s="69">
        <f t="shared" si="0"/>
        <v>66.666666666666671</v>
      </c>
      <c r="I19" s="25">
        <v>3</v>
      </c>
      <c r="J19" s="25">
        <v>0</v>
      </c>
      <c r="K19" s="69">
        <f t="shared" si="6"/>
        <v>0</v>
      </c>
      <c r="L19" s="25">
        <f t="shared" si="3"/>
        <v>9</v>
      </c>
      <c r="M19" s="25">
        <v>5</v>
      </c>
      <c r="N19" s="69">
        <f t="shared" si="7"/>
        <v>55.555555555555557</v>
      </c>
      <c r="O19" s="82" t="s">
        <v>376</v>
      </c>
    </row>
    <row r="20" spans="1:15" ht="33" x14ac:dyDescent="0.3">
      <c r="A20" s="10" t="s">
        <v>145</v>
      </c>
      <c r="B20" s="25" t="s">
        <v>64</v>
      </c>
      <c r="C20" s="25" t="s">
        <v>64</v>
      </c>
      <c r="D20" s="25">
        <v>0</v>
      </c>
      <c r="E20" s="19" t="s">
        <v>13</v>
      </c>
      <c r="F20" s="25" t="s">
        <v>64</v>
      </c>
      <c r="G20" s="25">
        <v>6</v>
      </c>
      <c r="H20" s="19" t="s">
        <v>13</v>
      </c>
      <c r="I20" s="25" t="s">
        <v>64</v>
      </c>
      <c r="J20" s="25">
        <v>0</v>
      </c>
      <c r="K20" s="19" t="s">
        <v>13</v>
      </c>
      <c r="L20" s="25" t="s">
        <v>64</v>
      </c>
      <c r="M20" s="25">
        <v>6</v>
      </c>
      <c r="N20" s="19" t="s">
        <v>13</v>
      </c>
      <c r="O20" s="19" t="s">
        <v>13</v>
      </c>
    </row>
    <row r="21" spans="1:15" ht="148.5" x14ac:dyDescent="0.3">
      <c r="A21" s="10" t="s">
        <v>146</v>
      </c>
      <c r="B21" s="25" t="s">
        <v>147</v>
      </c>
      <c r="C21" s="25">
        <v>0</v>
      </c>
      <c r="D21" s="25">
        <v>0</v>
      </c>
      <c r="E21" s="69">
        <v>0</v>
      </c>
      <c r="F21" s="25">
        <v>1</v>
      </c>
      <c r="G21" s="25">
        <v>0</v>
      </c>
      <c r="H21" s="69">
        <f t="shared" si="0"/>
        <v>0</v>
      </c>
      <c r="I21" s="25">
        <v>1</v>
      </c>
      <c r="J21" s="69">
        <v>0</v>
      </c>
      <c r="K21" s="69">
        <f t="shared" ref="K21" si="8">(J21*100/I21)</f>
        <v>0</v>
      </c>
      <c r="L21" s="25">
        <f t="shared" si="3"/>
        <v>2</v>
      </c>
      <c r="M21" s="25">
        <v>0</v>
      </c>
      <c r="N21" s="69">
        <f>(M21*100/L21)</f>
        <v>0</v>
      </c>
      <c r="O21" s="26" t="s">
        <v>377</v>
      </c>
    </row>
  </sheetData>
  <mergeCells count="14">
    <mergeCell ref="A11:A12"/>
    <mergeCell ref="I7:K7"/>
    <mergeCell ref="L7:N7"/>
    <mergeCell ref="A6:G6"/>
    <mergeCell ref="A7:A8"/>
    <mergeCell ref="B7:B8"/>
    <mergeCell ref="C7:E7"/>
    <mergeCell ref="F7:H7"/>
    <mergeCell ref="I6:M6"/>
    <mergeCell ref="A1:O1"/>
    <mergeCell ref="A2:O2"/>
    <mergeCell ref="A4:O4"/>
    <mergeCell ref="A5:O5"/>
    <mergeCell ref="O7:O8"/>
  </mergeCells>
  <pageMargins left="0.51181102362204722" right="0.51181102362204722" top="0.78740157480314965" bottom="0.78740157480314965" header="0.31496062992125984" footer="0.31496062992125984"/>
  <pageSetup paperSize="9" scale="65" orientation="landscape" r:id="rId1"/>
  <rowBreaks count="1" manualBreakCount="1">
    <brk id="1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8"/>
  <sheetViews>
    <sheetView view="pageBreakPreview" zoomScale="75" zoomScaleNormal="75" zoomScaleSheetLayoutView="75" workbookViewId="0">
      <selection activeCell="A58" sqref="A58"/>
    </sheetView>
  </sheetViews>
  <sheetFormatPr defaultRowHeight="16.5" x14ac:dyDescent="0.3"/>
  <cols>
    <col min="1" max="1" width="47.5703125" style="58" customWidth="1"/>
    <col min="2" max="2" width="9.5703125" style="58" customWidth="1"/>
    <col min="3" max="3" width="8" style="58" customWidth="1"/>
    <col min="4" max="4" width="7" style="58" customWidth="1"/>
    <col min="5" max="5" width="6.7109375" style="58" customWidth="1"/>
    <col min="6" max="6" width="8.5703125" style="58" customWidth="1"/>
    <col min="7" max="7" width="7.42578125" style="58" customWidth="1"/>
    <col min="8" max="8" width="6.85546875" style="58" customWidth="1"/>
    <col min="9" max="9" width="8.5703125" style="58" customWidth="1"/>
    <col min="10" max="10" width="7.5703125" style="58" customWidth="1"/>
    <col min="11" max="11" width="6.140625" style="58" customWidth="1"/>
    <col min="12" max="12" width="9.140625" style="58" customWidth="1"/>
    <col min="13" max="13" width="7.140625" style="58" customWidth="1"/>
    <col min="14" max="14" width="7" style="58" customWidth="1"/>
    <col min="15" max="15" width="33" style="58" customWidth="1"/>
    <col min="16" max="16384" width="9.140625" style="58"/>
  </cols>
  <sheetData>
    <row r="1" spans="1:15" x14ac:dyDescent="0.3">
      <c r="A1" s="183" t="s">
        <v>45</v>
      </c>
      <c r="B1" s="183"/>
      <c r="C1" s="183"/>
      <c r="D1" s="183"/>
      <c r="E1" s="183"/>
      <c r="F1" s="183"/>
      <c r="G1" s="183"/>
      <c r="H1" s="183"/>
      <c r="I1" s="183"/>
      <c r="J1" s="183"/>
      <c r="K1" s="183"/>
      <c r="L1" s="183"/>
      <c r="M1" s="183"/>
      <c r="N1" s="183"/>
      <c r="O1" s="183"/>
    </row>
    <row r="2" spans="1:15" x14ac:dyDescent="0.3">
      <c r="A2" s="183" t="s">
        <v>46</v>
      </c>
      <c r="B2" s="183"/>
      <c r="C2" s="183"/>
      <c r="D2" s="183"/>
      <c r="E2" s="183"/>
      <c r="F2" s="183"/>
      <c r="G2" s="183"/>
      <c r="H2" s="183"/>
      <c r="I2" s="183"/>
      <c r="J2" s="183"/>
      <c r="K2" s="183"/>
      <c r="L2" s="183"/>
      <c r="M2" s="183"/>
      <c r="N2" s="183"/>
      <c r="O2" s="183"/>
    </row>
    <row r="3" spans="1:15" x14ac:dyDescent="0.3">
      <c r="A3" s="93"/>
      <c r="B3" s="93"/>
      <c r="C3" s="93"/>
      <c r="D3" s="93"/>
      <c r="E3" s="93"/>
      <c r="F3" s="93"/>
      <c r="G3" s="93"/>
      <c r="H3" s="93"/>
      <c r="I3" s="93"/>
      <c r="J3" s="93"/>
      <c r="K3" s="93"/>
      <c r="L3" s="93"/>
      <c r="M3" s="93"/>
    </row>
    <row r="4" spans="1:15" x14ac:dyDescent="0.3">
      <c r="A4" s="184" t="s">
        <v>48</v>
      </c>
      <c r="B4" s="184"/>
      <c r="C4" s="184"/>
      <c r="D4" s="184"/>
      <c r="E4" s="184"/>
      <c r="F4" s="184"/>
      <c r="G4" s="184"/>
      <c r="H4" s="184"/>
      <c r="I4" s="184"/>
      <c r="J4" s="184"/>
      <c r="K4" s="184"/>
      <c r="L4" s="184"/>
      <c r="M4" s="184"/>
      <c r="N4" s="184"/>
      <c r="O4" s="184"/>
    </row>
    <row r="5" spans="1:15" x14ac:dyDescent="0.3">
      <c r="A5" s="184" t="s">
        <v>47</v>
      </c>
      <c r="B5" s="184"/>
      <c r="C5" s="184"/>
      <c r="D5" s="184"/>
      <c r="E5" s="184"/>
      <c r="F5" s="184"/>
      <c r="G5" s="184"/>
      <c r="H5" s="184"/>
      <c r="I5" s="184"/>
      <c r="J5" s="184"/>
      <c r="K5" s="184"/>
      <c r="L5" s="184"/>
      <c r="M5" s="184"/>
      <c r="N5" s="184"/>
      <c r="O5" s="184"/>
    </row>
    <row r="7" spans="1:15" x14ac:dyDescent="0.3">
      <c r="A7" s="182" t="s">
        <v>305</v>
      </c>
      <c r="B7" s="182"/>
      <c r="C7" s="182"/>
      <c r="D7" s="182"/>
      <c r="E7" s="182"/>
      <c r="F7" s="182"/>
      <c r="G7" s="182"/>
      <c r="H7" s="182"/>
      <c r="I7" s="182"/>
      <c r="J7" s="182"/>
      <c r="K7" s="182"/>
      <c r="L7" s="182"/>
      <c r="M7" s="182"/>
      <c r="N7" s="182"/>
    </row>
    <row r="8" spans="1:15" ht="15.75" customHeight="1" x14ac:dyDescent="0.3">
      <c r="A8" s="132" t="s">
        <v>7</v>
      </c>
      <c r="B8" s="133" t="s">
        <v>9</v>
      </c>
      <c r="C8" s="133" t="s">
        <v>2</v>
      </c>
      <c r="D8" s="133"/>
      <c r="E8" s="133"/>
      <c r="F8" s="133" t="s">
        <v>3</v>
      </c>
      <c r="G8" s="133"/>
      <c r="H8" s="133"/>
      <c r="I8" s="133" t="s">
        <v>4</v>
      </c>
      <c r="J8" s="133"/>
      <c r="K8" s="133"/>
      <c r="L8" s="134" t="s">
        <v>0</v>
      </c>
      <c r="M8" s="134"/>
      <c r="N8" s="134"/>
      <c r="O8" s="133" t="s">
        <v>320</v>
      </c>
    </row>
    <row r="9" spans="1:15" ht="82.5" x14ac:dyDescent="0.3">
      <c r="A9" s="132"/>
      <c r="B9" s="133"/>
      <c r="C9" s="97" t="s">
        <v>1</v>
      </c>
      <c r="D9" s="97" t="s">
        <v>6</v>
      </c>
      <c r="E9" s="97" t="s">
        <v>5</v>
      </c>
      <c r="F9" s="97" t="s">
        <v>1</v>
      </c>
      <c r="G9" s="97" t="s">
        <v>6</v>
      </c>
      <c r="H9" s="97" t="s">
        <v>5</v>
      </c>
      <c r="I9" s="97" t="s">
        <v>1</v>
      </c>
      <c r="J9" s="97" t="s">
        <v>6</v>
      </c>
      <c r="K9" s="97" t="s">
        <v>5</v>
      </c>
      <c r="L9" s="97" t="s">
        <v>1</v>
      </c>
      <c r="M9" s="97" t="s">
        <v>6</v>
      </c>
      <c r="N9" s="97" t="s">
        <v>5</v>
      </c>
      <c r="O9" s="178"/>
    </row>
    <row r="10" spans="1:15" ht="99.75" customHeight="1" x14ac:dyDescent="0.3">
      <c r="A10" s="61" t="s">
        <v>239</v>
      </c>
      <c r="B10" s="19" t="s">
        <v>10</v>
      </c>
      <c r="C10" s="5">
        <v>62</v>
      </c>
      <c r="D10" s="5">
        <v>62</v>
      </c>
      <c r="E10" s="105">
        <f>(D10*100/C10)</f>
        <v>100</v>
      </c>
      <c r="F10" s="5">
        <v>62</v>
      </c>
      <c r="G10" s="5">
        <v>62</v>
      </c>
      <c r="H10" s="105">
        <f>(G10*100/F10)</f>
        <v>100</v>
      </c>
      <c r="I10" s="5">
        <v>62</v>
      </c>
      <c r="J10" s="5">
        <v>62</v>
      </c>
      <c r="K10" s="105">
        <f>(J10*100/I10)</f>
        <v>100</v>
      </c>
      <c r="L10" s="5">
        <v>62</v>
      </c>
      <c r="M10" s="5">
        <v>62</v>
      </c>
      <c r="N10" s="105">
        <f>(M10*100/L10)</f>
        <v>100</v>
      </c>
      <c r="O10" s="60"/>
    </row>
    <row r="11" spans="1:15" ht="27" customHeight="1" x14ac:dyDescent="0.3">
      <c r="A11" s="169" t="s">
        <v>307</v>
      </c>
      <c r="B11" s="170"/>
      <c r="C11" s="170"/>
      <c r="D11" s="170"/>
      <c r="E11" s="170"/>
      <c r="F11" s="170"/>
      <c r="G11" s="170"/>
      <c r="H11" s="170"/>
      <c r="I11" s="170"/>
      <c r="J11" s="170"/>
      <c r="K11" s="170"/>
      <c r="L11" s="170"/>
      <c r="M11" s="170"/>
      <c r="N11" s="170"/>
      <c r="O11" s="171"/>
    </row>
    <row r="12" spans="1:15" ht="69" customHeight="1" x14ac:dyDescent="0.3">
      <c r="A12" s="106" t="s">
        <v>187</v>
      </c>
      <c r="B12" s="64" t="s">
        <v>24</v>
      </c>
      <c r="C12" s="6">
        <v>62</v>
      </c>
      <c r="D12" s="6">
        <v>62</v>
      </c>
      <c r="E12" s="63">
        <v>100</v>
      </c>
      <c r="F12" s="13">
        <v>62</v>
      </c>
      <c r="G12" s="13">
        <v>62</v>
      </c>
      <c r="H12" s="63">
        <v>100</v>
      </c>
      <c r="I12" s="13">
        <v>62</v>
      </c>
      <c r="J12" s="13">
        <v>62</v>
      </c>
      <c r="K12" s="63">
        <v>100</v>
      </c>
      <c r="L12" s="13">
        <v>62</v>
      </c>
      <c r="M12" s="13">
        <v>62</v>
      </c>
      <c r="N12" s="63">
        <v>100</v>
      </c>
      <c r="O12" s="60"/>
    </row>
    <row r="13" spans="1:15" ht="36" customHeight="1" x14ac:dyDescent="0.3">
      <c r="A13" s="106" t="s">
        <v>188</v>
      </c>
      <c r="B13" s="64" t="s">
        <v>24</v>
      </c>
      <c r="C13" s="6">
        <v>62</v>
      </c>
      <c r="D13" s="6">
        <v>62</v>
      </c>
      <c r="E13" s="63">
        <v>100</v>
      </c>
      <c r="F13" s="13">
        <v>62</v>
      </c>
      <c r="G13" s="13">
        <v>62</v>
      </c>
      <c r="H13" s="63">
        <v>100</v>
      </c>
      <c r="I13" s="13">
        <v>62</v>
      </c>
      <c r="J13" s="13">
        <v>62</v>
      </c>
      <c r="K13" s="63">
        <v>100</v>
      </c>
      <c r="L13" s="13">
        <v>62</v>
      </c>
      <c r="M13" s="13">
        <v>62</v>
      </c>
      <c r="N13" s="63">
        <v>100</v>
      </c>
      <c r="O13" s="60"/>
    </row>
    <row r="14" spans="1:15" ht="83.25" customHeight="1" x14ac:dyDescent="0.3">
      <c r="A14" s="107" t="s">
        <v>151</v>
      </c>
      <c r="B14" s="65" t="s">
        <v>189</v>
      </c>
      <c r="C14" s="6">
        <v>2</v>
      </c>
      <c r="D14" s="6">
        <v>1</v>
      </c>
      <c r="E14" s="108">
        <v>50</v>
      </c>
      <c r="F14" s="13">
        <v>1</v>
      </c>
      <c r="G14" s="13">
        <v>0</v>
      </c>
      <c r="H14" s="13">
        <v>0</v>
      </c>
      <c r="I14" s="13">
        <v>1</v>
      </c>
      <c r="J14" s="13">
        <v>0</v>
      </c>
      <c r="K14" s="13">
        <v>0</v>
      </c>
      <c r="L14" s="6">
        <f>(C14+F14+I14)</f>
        <v>4</v>
      </c>
      <c r="M14" s="6">
        <f>(D14+G14+J14)</f>
        <v>1</v>
      </c>
      <c r="N14" s="63">
        <f>(M14*100/L14)</f>
        <v>25</v>
      </c>
      <c r="O14" s="96" t="s">
        <v>410</v>
      </c>
    </row>
    <row r="15" spans="1:15" ht="51" customHeight="1" x14ac:dyDescent="0.3">
      <c r="A15" s="106" t="s">
        <v>391</v>
      </c>
      <c r="B15" s="6" t="s">
        <v>24</v>
      </c>
      <c r="C15" s="65">
        <v>1</v>
      </c>
      <c r="D15" s="6">
        <v>0</v>
      </c>
      <c r="E15" s="63">
        <v>100</v>
      </c>
      <c r="F15" s="65">
        <v>1</v>
      </c>
      <c r="G15" s="13">
        <v>1</v>
      </c>
      <c r="H15" s="63">
        <v>100</v>
      </c>
      <c r="I15" s="65">
        <v>0</v>
      </c>
      <c r="J15" s="13">
        <v>1</v>
      </c>
      <c r="K15" s="63">
        <v>100</v>
      </c>
      <c r="L15" s="6">
        <f t="shared" ref="L15:L17" si="0">(C15+F15+I15)</f>
        <v>2</v>
      </c>
      <c r="M15" s="6">
        <f t="shared" ref="M15:M17" si="1">(D15+G15+J15)</f>
        <v>2</v>
      </c>
      <c r="N15" s="63">
        <f t="shared" ref="N15:N20" si="2">(M15*100/L15)</f>
        <v>100</v>
      </c>
      <c r="O15" s="60"/>
    </row>
    <row r="16" spans="1:15" ht="31.5" customHeight="1" x14ac:dyDescent="0.3">
      <c r="A16" s="107" t="s">
        <v>190</v>
      </c>
      <c r="B16" s="86" t="s">
        <v>152</v>
      </c>
      <c r="C16" s="6">
        <v>1</v>
      </c>
      <c r="D16" s="6">
        <v>1</v>
      </c>
      <c r="E16" s="63">
        <v>100</v>
      </c>
      <c r="F16" s="13">
        <v>0</v>
      </c>
      <c r="G16" s="13">
        <v>0</v>
      </c>
      <c r="H16" s="13">
        <v>0</v>
      </c>
      <c r="I16" s="13">
        <v>0</v>
      </c>
      <c r="J16" s="13">
        <v>0</v>
      </c>
      <c r="K16" s="13">
        <v>0</v>
      </c>
      <c r="L16" s="6">
        <f t="shared" si="0"/>
        <v>1</v>
      </c>
      <c r="M16" s="6">
        <f t="shared" si="1"/>
        <v>1</v>
      </c>
      <c r="N16" s="63">
        <f t="shared" si="2"/>
        <v>100</v>
      </c>
      <c r="O16" s="60"/>
    </row>
    <row r="17" spans="1:15" ht="65.25" customHeight="1" x14ac:dyDescent="0.3">
      <c r="A17" s="109" t="s">
        <v>319</v>
      </c>
      <c r="B17" s="86" t="s">
        <v>152</v>
      </c>
      <c r="C17" s="6">
        <v>0</v>
      </c>
      <c r="D17" s="6">
        <v>0</v>
      </c>
      <c r="E17" s="6">
        <v>0</v>
      </c>
      <c r="F17" s="6">
        <v>1</v>
      </c>
      <c r="G17" s="6">
        <v>1</v>
      </c>
      <c r="H17" s="63">
        <v>100</v>
      </c>
      <c r="I17" s="13">
        <v>0</v>
      </c>
      <c r="J17" s="13">
        <v>0</v>
      </c>
      <c r="K17" s="13">
        <v>0</v>
      </c>
      <c r="L17" s="6">
        <f t="shared" si="0"/>
        <v>1</v>
      </c>
      <c r="M17" s="6">
        <f t="shared" si="1"/>
        <v>1</v>
      </c>
      <c r="N17" s="63">
        <f t="shared" si="2"/>
        <v>100</v>
      </c>
      <c r="O17" s="60"/>
    </row>
    <row r="18" spans="1:15" ht="28.5" customHeight="1" x14ac:dyDescent="0.3">
      <c r="A18" s="169" t="s">
        <v>309</v>
      </c>
      <c r="B18" s="170"/>
      <c r="C18" s="170"/>
      <c r="D18" s="170"/>
      <c r="E18" s="170"/>
      <c r="F18" s="170"/>
      <c r="G18" s="170"/>
      <c r="H18" s="170"/>
      <c r="I18" s="170"/>
      <c r="J18" s="170"/>
      <c r="K18" s="170"/>
      <c r="L18" s="170"/>
      <c r="M18" s="170"/>
      <c r="N18" s="170"/>
      <c r="O18" s="171"/>
    </row>
    <row r="19" spans="1:15" ht="37.5" customHeight="1" x14ac:dyDescent="0.3">
      <c r="A19" s="106" t="s">
        <v>191</v>
      </c>
      <c r="B19" s="6" t="s">
        <v>24</v>
      </c>
      <c r="C19" s="6">
        <v>62</v>
      </c>
      <c r="D19" s="6">
        <v>62</v>
      </c>
      <c r="E19" s="63">
        <f t="shared" ref="E19:E20" si="3">(D19*100/C19)</f>
        <v>100</v>
      </c>
      <c r="F19" s="13">
        <v>62</v>
      </c>
      <c r="G19" s="6">
        <v>62</v>
      </c>
      <c r="H19" s="108">
        <v>100</v>
      </c>
      <c r="I19" s="13">
        <v>62</v>
      </c>
      <c r="J19" s="6">
        <v>62</v>
      </c>
      <c r="K19" s="63">
        <f t="shared" ref="K19:K20" si="4">(J19*100/I19)</f>
        <v>100</v>
      </c>
      <c r="L19" s="13">
        <v>62</v>
      </c>
      <c r="M19" s="6">
        <v>62</v>
      </c>
      <c r="N19" s="63">
        <f t="shared" si="2"/>
        <v>100</v>
      </c>
      <c r="O19" s="60"/>
    </row>
    <row r="20" spans="1:15" ht="83.25" customHeight="1" x14ac:dyDescent="0.3">
      <c r="A20" s="106" t="s">
        <v>192</v>
      </c>
      <c r="B20" s="6" t="s">
        <v>24</v>
      </c>
      <c r="C20" s="13">
        <v>2</v>
      </c>
      <c r="D20" s="6">
        <v>0</v>
      </c>
      <c r="E20" s="63">
        <f t="shared" si="3"/>
        <v>0</v>
      </c>
      <c r="F20" s="13">
        <v>2</v>
      </c>
      <c r="G20" s="6">
        <v>0</v>
      </c>
      <c r="H20" s="13">
        <v>0</v>
      </c>
      <c r="I20" s="13">
        <v>2</v>
      </c>
      <c r="J20" s="13">
        <v>0</v>
      </c>
      <c r="K20" s="63">
        <f t="shared" si="4"/>
        <v>0</v>
      </c>
      <c r="L20" s="6">
        <f>(C20+F20+I20)</f>
        <v>6</v>
      </c>
      <c r="M20" s="6">
        <f>(D20+G20+J20)</f>
        <v>0</v>
      </c>
      <c r="N20" s="63">
        <f t="shared" si="2"/>
        <v>0</v>
      </c>
      <c r="O20" s="96" t="s">
        <v>416</v>
      </c>
    </row>
    <row r="21" spans="1:15" ht="30.75" customHeight="1" x14ac:dyDescent="0.3">
      <c r="A21" s="169" t="s">
        <v>308</v>
      </c>
      <c r="B21" s="170"/>
      <c r="C21" s="170"/>
      <c r="D21" s="170"/>
      <c r="E21" s="170"/>
      <c r="F21" s="170"/>
      <c r="G21" s="170"/>
      <c r="H21" s="170"/>
      <c r="I21" s="170"/>
      <c r="J21" s="170"/>
      <c r="K21" s="170"/>
      <c r="L21" s="170"/>
      <c r="M21" s="170"/>
      <c r="N21" s="170"/>
      <c r="O21" s="171"/>
    </row>
    <row r="22" spans="1:15" ht="60.75" customHeight="1" x14ac:dyDescent="0.3">
      <c r="A22" s="110" t="s">
        <v>193</v>
      </c>
      <c r="B22" s="51" t="s">
        <v>24</v>
      </c>
      <c r="C22" s="111">
        <v>62</v>
      </c>
      <c r="D22" s="111">
        <v>62</v>
      </c>
      <c r="E22" s="74">
        <f>D22/C22*100</f>
        <v>100</v>
      </c>
      <c r="F22" s="111">
        <v>62</v>
      </c>
      <c r="G22" s="111">
        <v>62</v>
      </c>
      <c r="H22" s="74">
        <f>G22/F22*100</f>
        <v>100</v>
      </c>
      <c r="I22" s="111">
        <v>62</v>
      </c>
      <c r="J22" s="111">
        <v>62</v>
      </c>
      <c r="K22" s="74">
        <f>J22/I22*100</f>
        <v>100</v>
      </c>
      <c r="L22" s="111">
        <v>62</v>
      </c>
      <c r="M22" s="111">
        <v>62</v>
      </c>
      <c r="N22" s="74">
        <f>M22/L22*100</f>
        <v>100</v>
      </c>
      <c r="O22" s="60"/>
    </row>
    <row r="23" spans="1:15" ht="50.25" customHeight="1" x14ac:dyDescent="0.3">
      <c r="A23" s="110" t="s">
        <v>194</v>
      </c>
      <c r="B23" s="51" t="s">
        <v>24</v>
      </c>
      <c r="C23" s="112" t="s">
        <v>64</v>
      </c>
      <c r="D23" s="111">
        <v>30</v>
      </c>
      <c r="E23" s="111" t="s">
        <v>13</v>
      </c>
      <c r="F23" s="112" t="s">
        <v>64</v>
      </c>
      <c r="G23" s="111">
        <v>38</v>
      </c>
      <c r="H23" s="111" t="s">
        <v>13</v>
      </c>
      <c r="I23" s="112" t="s">
        <v>64</v>
      </c>
      <c r="J23" s="111">
        <v>30</v>
      </c>
      <c r="K23" s="74" t="s">
        <v>13</v>
      </c>
      <c r="L23" s="112" t="s">
        <v>64</v>
      </c>
      <c r="M23" s="6">
        <f t="shared" ref="M23:M26" si="5">(D23+G23+J23)</f>
        <v>98</v>
      </c>
      <c r="N23" s="111" t="s">
        <v>13</v>
      </c>
      <c r="O23" s="60"/>
    </row>
    <row r="24" spans="1:15" ht="33" x14ac:dyDescent="0.3">
      <c r="A24" s="110" t="s">
        <v>195</v>
      </c>
      <c r="B24" s="51" t="s">
        <v>24</v>
      </c>
      <c r="C24" s="112" t="s">
        <v>64</v>
      </c>
      <c r="D24" s="111">
        <v>10</v>
      </c>
      <c r="E24" s="111" t="s">
        <v>13</v>
      </c>
      <c r="F24" s="112" t="s">
        <v>64</v>
      </c>
      <c r="G24" s="111">
        <v>12</v>
      </c>
      <c r="H24" s="111" t="s">
        <v>13</v>
      </c>
      <c r="I24" s="112" t="s">
        <v>64</v>
      </c>
      <c r="J24" s="111">
        <v>10</v>
      </c>
      <c r="K24" s="111" t="s">
        <v>13</v>
      </c>
      <c r="L24" s="112" t="s">
        <v>64</v>
      </c>
      <c r="M24" s="6">
        <f t="shared" si="5"/>
        <v>32</v>
      </c>
      <c r="N24" s="111" t="s">
        <v>13</v>
      </c>
      <c r="O24" s="60"/>
    </row>
    <row r="25" spans="1:15" ht="50.25" customHeight="1" x14ac:dyDescent="0.3">
      <c r="A25" s="110" t="s">
        <v>196</v>
      </c>
      <c r="B25" s="113" t="s">
        <v>197</v>
      </c>
      <c r="C25" s="112" t="s">
        <v>64</v>
      </c>
      <c r="D25" s="111">
        <v>32</v>
      </c>
      <c r="E25" s="111" t="s">
        <v>13</v>
      </c>
      <c r="F25" s="112" t="s">
        <v>64</v>
      </c>
      <c r="G25" s="111">
        <v>32</v>
      </c>
      <c r="H25" s="111" t="s">
        <v>13</v>
      </c>
      <c r="I25" s="112" t="s">
        <v>64</v>
      </c>
      <c r="J25" s="111">
        <v>7</v>
      </c>
      <c r="K25" s="111" t="s">
        <v>13</v>
      </c>
      <c r="L25" s="112" t="s">
        <v>64</v>
      </c>
      <c r="M25" s="6">
        <f t="shared" si="5"/>
        <v>71</v>
      </c>
      <c r="N25" s="111" t="s">
        <v>13</v>
      </c>
      <c r="O25" s="60"/>
    </row>
    <row r="26" spans="1:15" ht="40.5" customHeight="1" x14ac:dyDescent="0.3">
      <c r="A26" s="110" t="s">
        <v>198</v>
      </c>
      <c r="B26" s="113" t="s">
        <v>158</v>
      </c>
      <c r="C26" s="112" t="s">
        <v>64</v>
      </c>
      <c r="D26" s="111">
        <v>45</v>
      </c>
      <c r="E26" s="111" t="s">
        <v>13</v>
      </c>
      <c r="F26" s="112" t="s">
        <v>64</v>
      </c>
      <c r="G26" s="111">
        <v>25</v>
      </c>
      <c r="H26" s="111" t="s">
        <v>13</v>
      </c>
      <c r="I26" s="112" t="s">
        <v>64</v>
      </c>
      <c r="J26" s="111">
        <v>15</v>
      </c>
      <c r="K26" s="111" t="s">
        <v>13</v>
      </c>
      <c r="L26" s="112" t="s">
        <v>64</v>
      </c>
      <c r="M26" s="6">
        <f t="shared" si="5"/>
        <v>85</v>
      </c>
      <c r="N26" s="111" t="s">
        <v>13</v>
      </c>
      <c r="O26" s="60"/>
    </row>
    <row r="27" spans="1:15" ht="32.25" customHeight="1" x14ac:dyDescent="0.3">
      <c r="A27" s="110" t="s">
        <v>199</v>
      </c>
      <c r="B27" s="113" t="s">
        <v>24</v>
      </c>
      <c r="C27" s="111">
        <v>62</v>
      </c>
      <c r="D27" s="111">
        <v>62</v>
      </c>
      <c r="E27" s="74">
        <v>100</v>
      </c>
      <c r="F27" s="111">
        <v>62</v>
      </c>
      <c r="G27" s="111">
        <v>62</v>
      </c>
      <c r="H27" s="74">
        <v>100</v>
      </c>
      <c r="I27" s="111">
        <v>62</v>
      </c>
      <c r="J27" s="111">
        <v>62</v>
      </c>
      <c r="K27" s="74">
        <v>100</v>
      </c>
      <c r="L27" s="111">
        <v>62</v>
      </c>
      <c r="M27" s="111">
        <v>62</v>
      </c>
      <c r="N27" s="74">
        <v>100</v>
      </c>
      <c r="O27" s="60"/>
    </row>
    <row r="28" spans="1:15" ht="33" x14ac:dyDescent="0.3">
      <c r="A28" s="110" t="s">
        <v>200</v>
      </c>
      <c r="B28" s="113" t="s">
        <v>159</v>
      </c>
      <c r="C28" s="112" t="s">
        <v>64</v>
      </c>
      <c r="D28" s="111">
        <v>350</v>
      </c>
      <c r="E28" s="74">
        <v>100</v>
      </c>
      <c r="F28" s="112" t="s">
        <v>64</v>
      </c>
      <c r="G28" s="111">
        <v>120</v>
      </c>
      <c r="H28" s="111" t="s">
        <v>13</v>
      </c>
      <c r="I28" s="112" t="s">
        <v>64</v>
      </c>
      <c r="J28" s="111">
        <v>60</v>
      </c>
      <c r="K28" s="111" t="s">
        <v>13</v>
      </c>
      <c r="L28" s="112" t="s">
        <v>64</v>
      </c>
      <c r="M28" s="6">
        <f t="shared" ref="M28:M30" si="6">(D28+G28+J28)</f>
        <v>530</v>
      </c>
      <c r="N28" s="111" t="s">
        <v>13</v>
      </c>
      <c r="O28" s="60"/>
    </row>
    <row r="29" spans="1:15" ht="24" customHeight="1" x14ac:dyDescent="0.3">
      <c r="A29" s="110" t="s">
        <v>392</v>
      </c>
      <c r="B29" s="113" t="s">
        <v>159</v>
      </c>
      <c r="C29" s="112" t="s">
        <v>64</v>
      </c>
      <c r="D29" s="111">
        <v>115</v>
      </c>
      <c r="E29" s="74">
        <v>100</v>
      </c>
      <c r="F29" s="112" t="s">
        <v>64</v>
      </c>
      <c r="G29" s="111">
        <v>56</v>
      </c>
      <c r="H29" s="111" t="s">
        <v>13</v>
      </c>
      <c r="I29" s="112" t="s">
        <v>64</v>
      </c>
      <c r="J29" s="111">
        <v>125</v>
      </c>
      <c r="K29" s="111" t="s">
        <v>13</v>
      </c>
      <c r="L29" s="112" t="s">
        <v>64</v>
      </c>
      <c r="M29" s="6">
        <f t="shared" si="6"/>
        <v>296</v>
      </c>
      <c r="N29" s="111" t="s">
        <v>13</v>
      </c>
      <c r="O29" s="60"/>
    </row>
    <row r="30" spans="1:15" ht="34.5" customHeight="1" x14ac:dyDescent="0.3">
      <c r="A30" s="110" t="s">
        <v>201</v>
      </c>
      <c r="B30" s="113" t="s">
        <v>24</v>
      </c>
      <c r="C30" s="112" t="s">
        <v>64</v>
      </c>
      <c r="D30" s="111">
        <v>12</v>
      </c>
      <c r="E30" s="74">
        <v>100</v>
      </c>
      <c r="F30" s="112" t="s">
        <v>64</v>
      </c>
      <c r="G30" s="111">
        <v>8</v>
      </c>
      <c r="H30" s="111" t="s">
        <v>13</v>
      </c>
      <c r="I30" s="112" t="s">
        <v>64</v>
      </c>
      <c r="J30" s="111">
        <v>12</v>
      </c>
      <c r="K30" s="111" t="s">
        <v>13</v>
      </c>
      <c r="L30" s="112" t="s">
        <v>64</v>
      </c>
      <c r="M30" s="6">
        <f t="shared" si="6"/>
        <v>32</v>
      </c>
      <c r="N30" s="111" t="s">
        <v>13</v>
      </c>
      <c r="O30" s="60"/>
    </row>
    <row r="31" spans="1:15" ht="24.75" customHeight="1" x14ac:dyDescent="0.3">
      <c r="A31" s="110" t="s">
        <v>160</v>
      </c>
      <c r="B31" s="113" t="s">
        <v>161</v>
      </c>
      <c r="C31" s="111">
        <v>62</v>
      </c>
      <c r="D31" s="111">
        <v>62</v>
      </c>
      <c r="E31" s="74">
        <v>100</v>
      </c>
      <c r="F31" s="111">
        <v>62</v>
      </c>
      <c r="G31" s="111">
        <v>62</v>
      </c>
      <c r="H31" s="74">
        <v>100</v>
      </c>
      <c r="I31" s="111">
        <v>62</v>
      </c>
      <c r="J31" s="111">
        <v>62</v>
      </c>
      <c r="K31" s="74">
        <v>100</v>
      </c>
      <c r="L31" s="111">
        <v>62</v>
      </c>
      <c r="M31" s="111">
        <v>62</v>
      </c>
      <c r="N31" s="74">
        <v>100</v>
      </c>
      <c r="O31" s="60"/>
    </row>
    <row r="32" spans="1:15" ht="37.5" customHeight="1" x14ac:dyDescent="0.3">
      <c r="A32" s="110" t="s">
        <v>202</v>
      </c>
      <c r="B32" s="113" t="s">
        <v>162</v>
      </c>
      <c r="C32" s="111">
        <v>62</v>
      </c>
      <c r="D32" s="111">
        <v>62</v>
      </c>
      <c r="E32" s="74">
        <v>100</v>
      </c>
      <c r="F32" s="111">
        <v>62</v>
      </c>
      <c r="G32" s="111">
        <v>62</v>
      </c>
      <c r="H32" s="74">
        <v>100</v>
      </c>
      <c r="I32" s="111">
        <v>62</v>
      </c>
      <c r="J32" s="111">
        <v>62</v>
      </c>
      <c r="K32" s="74">
        <v>100</v>
      </c>
      <c r="L32" s="111">
        <v>62</v>
      </c>
      <c r="M32" s="111">
        <v>62</v>
      </c>
      <c r="N32" s="74">
        <v>100</v>
      </c>
      <c r="O32" s="60"/>
    </row>
    <row r="33" spans="1:15" ht="33" customHeight="1" x14ac:dyDescent="0.3">
      <c r="A33" s="110" t="s">
        <v>203</v>
      </c>
      <c r="B33" s="113" t="s">
        <v>163</v>
      </c>
      <c r="C33" s="112" t="s">
        <v>64</v>
      </c>
      <c r="D33" s="111">
        <v>6</v>
      </c>
      <c r="E33" s="74" t="s">
        <v>13</v>
      </c>
      <c r="F33" s="112" t="s">
        <v>64</v>
      </c>
      <c r="G33" s="111">
        <v>15</v>
      </c>
      <c r="H33" s="111" t="s">
        <v>13</v>
      </c>
      <c r="I33" s="112" t="s">
        <v>64</v>
      </c>
      <c r="J33" s="111">
        <v>22</v>
      </c>
      <c r="K33" s="111" t="s">
        <v>13</v>
      </c>
      <c r="L33" s="112" t="s">
        <v>64</v>
      </c>
      <c r="M33" s="6">
        <f>(D33+G33+J33)</f>
        <v>43</v>
      </c>
      <c r="N33" s="111" t="s">
        <v>13</v>
      </c>
      <c r="O33" s="60"/>
    </row>
    <row r="34" spans="1:15" ht="92.25" customHeight="1" x14ac:dyDescent="0.3">
      <c r="A34" s="110" t="s">
        <v>164</v>
      </c>
      <c r="B34" s="43" t="s">
        <v>165</v>
      </c>
      <c r="C34" s="111">
        <v>4</v>
      </c>
      <c r="D34" s="111">
        <v>4</v>
      </c>
      <c r="E34" s="74">
        <v>100</v>
      </c>
      <c r="F34" s="111">
        <v>4</v>
      </c>
      <c r="G34" s="111">
        <v>4</v>
      </c>
      <c r="H34" s="74">
        <v>100</v>
      </c>
      <c r="I34" s="111">
        <v>2</v>
      </c>
      <c r="J34" s="111">
        <v>2</v>
      </c>
      <c r="K34" s="74">
        <v>100</v>
      </c>
      <c r="L34" s="6">
        <f>(C34+F34+I34)</f>
        <v>10</v>
      </c>
      <c r="M34" s="6">
        <f>(D34+G34+J34)</f>
        <v>10</v>
      </c>
      <c r="N34" s="63">
        <f>(M34*100/L34)</f>
        <v>100</v>
      </c>
      <c r="O34" s="60"/>
    </row>
    <row r="35" spans="1:15" ht="67.5" customHeight="1" x14ac:dyDescent="0.3">
      <c r="A35" s="110" t="s">
        <v>166</v>
      </c>
      <c r="B35" s="113" t="s">
        <v>163</v>
      </c>
      <c r="C35" s="112" t="s">
        <v>64</v>
      </c>
      <c r="D35" s="111">
        <v>70</v>
      </c>
      <c r="E35" s="74">
        <v>100</v>
      </c>
      <c r="F35" s="112" t="s">
        <v>64</v>
      </c>
      <c r="G35" s="111">
        <v>70</v>
      </c>
      <c r="H35" s="111" t="s">
        <v>13</v>
      </c>
      <c r="I35" s="112" t="s">
        <v>64</v>
      </c>
      <c r="J35" s="111">
        <v>52</v>
      </c>
      <c r="K35" s="111" t="s">
        <v>13</v>
      </c>
      <c r="L35" s="112" t="s">
        <v>64</v>
      </c>
      <c r="M35" s="6">
        <f>(D35+G35+J35)</f>
        <v>192</v>
      </c>
      <c r="N35" s="111" t="s">
        <v>13</v>
      </c>
      <c r="O35" s="60"/>
    </row>
    <row r="36" spans="1:15" ht="33" x14ac:dyDescent="0.3">
      <c r="A36" s="110" t="s">
        <v>204</v>
      </c>
      <c r="B36" s="43" t="s">
        <v>167</v>
      </c>
      <c r="C36" s="111">
        <v>0</v>
      </c>
      <c r="D36" s="111">
        <v>0</v>
      </c>
      <c r="E36" s="74">
        <v>0</v>
      </c>
      <c r="F36" s="111">
        <v>1</v>
      </c>
      <c r="G36" s="111">
        <v>1</v>
      </c>
      <c r="H36" s="74">
        <v>100</v>
      </c>
      <c r="I36" s="111">
        <v>0</v>
      </c>
      <c r="J36" s="111">
        <v>0</v>
      </c>
      <c r="K36" s="74">
        <v>0</v>
      </c>
      <c r="L36" s="6">
        <f t="shared" ref="L36:L38" si="7">(C36+F36+I36)</f>
        <v>1</v>
      </c>
      <c r="M36" s="6">
        <f t="shared" ref="M36:M42" si="8">(D36+G36+J36)</f>
        <v>1</v>
      </c>
      <c r="N36" s="63">
        <f t="shared" ref="N36:N38" si="9">(M36*100/L36)</f>
        <v>100</v>
      </c>
      <c r="O36" s="60"/>
    </row>
    <row r="37" spans="1:15" ht="33" x14ac:dyDescent="0.3">
      <c r="A37" s="110" t="s">
        <v>205</v>
      </c>
      <c r="B37" s="43" t="s">
        <v>168</v>
      </c>
      <c r="C37" s="111">
        <v>0</v>
      </c>
      <c r="D37" s="111">
        <v>0</v>
      </c>
      <c r="E37" s="74">
        <v>0</v>
      </c>
      <c r="F37" s="111">
        <v>1</v>
      </c>
      <c r="G37" s="111">
        <v>1</v>
      </c>
      <c r="H37" s="74">
        <v>100</v>
      </c>
      <c r="I37" s="111">
        <v>0</v>
      </c>
      <c r="J37" s="111">
        <v>0</v>
      </c>
      <c r="K37" s="74">
        <v>0</v>
      </c>
      <c r="L37" s="6">
        <f t="shared" si="7"/>
        <v>1</v>
      </c>
      <c r="M37" s="6">
        <f t="shared" si="8"/>
        <v>1</v>
      </c>
      <c r="N37" s="63">
        <f t="shared" si="9"/>
        <v>100</v>
      </c>
      <c r="O37" s="60"/>
    </row>
    <row r="38" spans="1:15" ht="34.5" customHeight="1" x14ac:dyDescent="0.3">
      <c r="A38" s="114" t="s">
        <v>393</v>
      </c>
      <c r="B38" s="113" t="s">
        <v>206</v>
      </c>
      <c r="C38" s="111">
        <v>4</v>
      </c>
      <c r="D38" s="111">
        <v>4</v>
      </c>
      <c r="E38" s="74">
        <v>100</v>
      </c>
      <c r="F38" s="111">
        <v>4</v>
      </c>
      <c r="G38" s="111">
        <v>4</v>
      </c>
      <c r="H38" s="74">
        <v>100</v>
      </c>
      <c r="I38" s="111">
        <v>2</v>
      </c>
      <c r="J38" s="111">
        <v>2</v>
      </c>
      <c r="K38" s="74">
        <v>100</v>
      </c>
      <c r="L38" s="6">
        <f t="shared" si="7"/>
        <v>10</v>
      </c>
      <c r="M38" s="6">
        <f t="shared" si="8"/>
        <v>10</v>
      </c>
      <c r="N38" s="63">
        <f t="shared" si="9"/>
        <v>100</v>
      </c>
      <c r="O38" s="60"/>
    </row>
    <row r="39" spans="1:15" ht="98.25" customHeight="1" x14ac:dyDescent="0.3">
      <c r="A39" s="110" t="s">
        <v>425</v>
      </c>
      <c r="B39" s="113" t="s">
        <v>169</v>
      </c>
      <c r="C39" s="112" t="s">
        <v>64</v>
      </c>
      <c r="D39" s="111">
        <v>2</v>
      </c>
      <c r="E39" s="74" t="s">
        <v>13</v>
      </c>
      <c r="F39" s="112" t="s">
        <v>64</v>
      </c>
      <c r="G39" s="111">
        <v>4</v>
      </c>
      <c r="H39" s="74" t="s">
        <v>13</v>
      </c>
      <c r="I39" s="112" t="s">
        <v>64</v>
      </c>
      <c r="J39" s="111">
        <v>3</v>
      </c>
      <c r="K39" s="111" t="s">
        <v>13</v>
      </c>
      <c r="L39" s="112" t="s">
        <v>64</v>
      </c>
      <c r="M39" s="6">
        <f t="shared" si="8"/>
        <v>9</v>
      </c>
      <c r="N39" s="111" t="s">
        <v>13</v>
      </c>
      <c r="O39" s="60"/>
    </row>
    <row r="40" spans="1:15" ht="99" customHeight="1" x14ac:dyDescent="0.3">
      <c r="A40" s="110" t="s">
        <v>426</v>
      </c>
      <c r="B40" s="113" t="s">
        <v>169</v>
      </c>
      <c r="C40" s="112" t="s">
        <v>64</v>
      </c>
      <c r="D40" s="111">
        <v>2</v>
      </c>
      <c r="E40" s="74" t="s">
        <v>13</v>
      </c>
      <c r="F40" s="112" t="s">
        <v>64</v>
      </c>
      <c r="G40" s="111">
        <v>4</v>
      </c>
      <c r="H40" s="74" t="s">
        <v>13</v>
      </c>
      <c r="I40" s="112" t="s">
        <v>64</v>
      </c>
      <c r="J40" s="111">
        <v>3</v>
      </c>
      <c r="K40" s="111" t="s">
        <v>13</v>
      </c>
      <c r="L40" s="112" t="s">
        <v>64</v>
      </c>
      <c r="M40" s="6">
        <f t="shared" si="8"/>
        <v>9</v>
      </c>
      <c r="N40" s="111" t="s">
        <v>13</v>
      </c>
      <c r="O40" s="60"/>
    </row>
    <row r="41" spans="1:15" ht="52.5" customHeight="1" x14ac:dyDescent="0.3">
      <c r="A41" s="110" t="s">
        <v>207</v>
      </c>
      <c r="B41" s="113" t="s">
        <v>80</v>
      </c>
      <c r="C41" s="112" t="s">
        <v>64</v>
      </c>
      <c r="D41" s="111" t="s">
        <v>170</v>
      </c>
      <c r="E41" s="111" t="s">
        <v>13</v>
      </c>
      <c r="F41" s="112" t="s">
        <v>64</v>
      </c>
      <c r="G41" s="111">
        <v>8</v>
      </c>
      <c r="H41" s="111" t="s">
        <v>13</v>
      </c>
      <c r="I41" s="112" t="s">
        <v>64</v>
      </c>
      <c r="J41" s="111">
        <v>6</v>
      </c>
      <c r="K41" s="111" t="s">
        <v>13</v>
      </c>
      <c r="L41" s="112" t="s">
        <v>64</v>
      </c>
      <c r="M41" s="6">
        <f t="shared" si="8"/>
        <v>15</v>
      </c>
      <c r="N41" s="111" t="s">
        <v>13</v>
      </c>
      <c r="O41" s="60"/>
    </row>
    <row r="42" spans="1:15" ht="35.25" customHeight="1" x14ac:dyDescent="0.3">
      <c r="A42" s="110" t="s">
        <v>208</v>
      </c>
      <c r="B42" s="113" t="s">
        <v>24</v>
      </c>
      <c r="C42" s="112" t="s">
        <v>64</v>
      </c>
      <c r="D42" s="111" t="s">
        <v>170</v>
      </c>
      <c r="E42" s="111" t="s">
        <v>13</v>
      </c>
      <c r="F42" s="112" t="s">
        <v>64</v>
      </c>
      <c r="G42" s="111">
        <v>2</v>
      </c>
      <c r="H42" s="111" t="s">
        <v>13</v>
      </c>
      <c r="I42" s="112" t="s">
        <v>64</v>
      </c>
      <c r="J42" s="111">
        <v>5</v>
      </c>
      <c r="K42" s="111" t="s">
        <v>13</v>
      </c>
      <c r="L42" s="112" t="s">
        <v>64</v>
      </c>
      <c r="M42" s="6">
        <f t="shared" si="8"/>
        <v>8</v>
      </c>
      <c r="N42" s="111" t="s">
        <v>13</v>
      </c>
      <c r="O42" s="60"/>
    </row>
    <row r="43" spans="1:15" ht="81.75" customHeight="1" x14ac:dyDescent="0.3">
      <c r="A43" s="110" t="s">
        <v>234</v>
      </c>
      <c r="B43" s="113" t="s">
        <v>171</v>
      </c>
      <c r="C43" s="112" t="s">
        <v>64</v>
      </c>
      <c r="D43" s="111">
        <v>1</v>
      </c>
      <c r="E43" s="74" t="s">
        <v>13</v>
      </c>
      <c r="F43" s="112" t="s">
        <v>64</v>
      </c>
      <c r="G43" s="111">
        <v>4</v>
      </c>
      <c r="H43" s="111" t="s">
        <v>13</v>
      </c>
      <c r="I43" s="112" t="s">
        <v>64</v>
      </c>
      <c r="J43" s="111">
        <v>3</v>
      </c>
      <c r="K43" s="111" t="s">
        <v>13</v>
      </c>
      <c r="L43" s="112" t="s">
        <v>64</v>
      </c>
      <c r="M43" s="6">
        <f>(D43+G43+J43)</f>
        <v>8</v>
      </c>
      <c r="N43" s="111" t="s">
        <v>13</v>
      </c>
      <c r="O43" s="60"/>
    </row>
    <row r="44" spans="1:15" ht="31.5" customHeight="1" x14ac:dyDescent="0.3">
      <c r="A44" s="179" t="s">
        <v>306</v>
      </c>
      <c r="B44" s="180"/>
      <c r="C44" s="180"/>
      <c r="D44" s="180"/>
      <c r="E44" s="180"/>
      <c r="F44" s="180"/>
      <c r="G44" s="180"/>
      <c r="H44" s="180"/>
      <c r="I44" s="180"/>
      <c r="J44" s="180"/>
      <c r="K44" s="180"/>
      <c r="L44" s="180"/>
      <c r="M44" s="180"/>
      <c r="N44" s="180"/>
      <c r="O44" s="181"/>
    </row>
    <row r="45" spans="1:15" ht="33" x14ac:dyDescent="0.3">
      <c r="A45" s="98" t="s">
        <v>209</v>
      </c>
      <c r="B45" s="66" t="s">
        <v>171</v>
      </c>
      <c r="C45" s="112" t="s">
        <v>64</v>
      </c>
      <c r="D45" s="6">
        <v>8</v>
      </c>
      <c r="E45" s="74" t="s">
        <v>13</v>
      </c>
      <c r="F45" s="112" t="s">
        <v>64</v>
      </c>
      <c r="G45" s="13">
        <v>0</v>
      </c>
      <c r="H45" s="13">
        <v>0</v>
      </c>
      <c r="I45" s="112" t="s">
        <v>64</v>
      </c>
      <c r="J45" s="13">
        <v>5</v>
      </c>
      <c r="K45" s="111" t="s">
        <v>13</v>
      </c>
      <c r="L45" s="112" t="s">
        <v>64</v>
      </c>
      <c r="M45" s="6">
        <f>(D45+G45+J45)</f>
        <v>13</v>
      </c>
      <c r="N45" s="111" t="s">
        <v>13</v>
      </c>
      <c r="O45" s="60"/>
    </row>
    <row r="46" spans="1:15" ht="90" customHeight="1" x14ac:dyDescent="0.3">
      <c r="A46" s="98" t="s">
        <v>210</v>
      </c>
      <c r="B46" s="86" t="s">
        <v>24</v>
      </c>
      <c r="C46" s="6">
        <v>1</v>
      </c>
      <c r="D46" s="6">
        <v>3</v>
      </c>
      <c r="E46" s="108">
        <v>100</v>
      </c>
      <c r="F46" s="13">
        <v>0</v>
      </c>
      <c r="G46" s="13">
        <v>0</v>
      </c>
      <c r="H46" s="13">
        <v>0</v>
      </c>
      <c r="I46" s="13">
        <v>0</v>
      </c>
      <c r="J46" s="13">
        <v>2</v>
      </c>
      <c r="K46" s="111" t="s">
        <v>13</v>
      </c>
      <c r="L46" s="6">
        <f t="shared" ref="L46:L50" si="10">(C46+F46+I46)</f>
        <v>1</v>
      </c>
      <c r="M46" s="6">
        <f t="shared" ref="M46:M52" si="11">(D46+G46+J46)</f>
        <v>5</v>
      </c>
      <c r="N46" s="63">
        <f t="shared" ref="N46:N50" si="12">(M46*100/L46)</f>
        <v>500</v>
      </c>
      <c r="O46" s="60"/>
    </row>
    <row r="47" spans="1:15" ht="34.5" customHeight="1" x14ac:dyDescent="0.3">
      <c r="A47" s="109" t="s">
        <v>394</v>
      </c>
      <c r="B47" s="64" t="s">
        <v>153</v>
      </c>
      <c r="C47" s="6">
        <v>1</v>
      </c>
      <c r="D47" s="6">
        <v>1</v>
      </c>
      <c r="E47" s="108">
        <v>100</v>
      </c>
      <c r="F47" s="6">
        <v>1</v>
      </c>
      <c r="G47" s="6">
        <v>1</v>
      </c>
      <c r="H47" s="6">
        <v>100</v>
      </c>
      <c r="I47" s="13">
        <v>1</v>
      </c>
      <c r="J47" s="13">
        <v>3</v>
      </c>
      <c r="K47" s="108">
        <f>(J47*100/I47)</f>
        <v>300</v>
      </c>
      <c r="L47" s="6">
        <f t="shared" si="10"/>
        <v>3</v>
      </c>
      <c r="M47" s="6">
        <f t="shared" si="11"/>
        <v>5</v>
      </c>
      <c r="N47" s="63">
        <f t="shared" si="12"/>
        <v>166.66666666666666</v>
      </c>
      <c r="O47" s="60"/>
    </row>
    <row r="48" spans="1:15" ht="106.5" customHeight="1" x14ac:dyDescent="0.3">
      <c r="A48" s="109" t="s">
        <v>235</v>
      </c>
      <c r="B48" s="86" t="s">
        <v>24</v>
      </c>
      <c r="C48" s="6">
        <v>2</v>
      </c>
      <c r="D48" s="6">
        <v>15</v>
      </c>
      <c r="E48" s="63">
        <v>750</v>
      </c>
      <c r="F48" s="13">
        <v>0</v>
      </c>
      <c r="G48" s="13">
        <v>0</v>
      </c>
      <c r="H48" s="13">
        <v>0</v>
      </c>
      <c r="I48" s="13">
        <v>1</v>
      </c>
      <c r="J48" s="13">
        <v>3</v>
      </c>
      <c r="K48" s="108">
        <f t="shared" ref="K48:K50" si="13">(J48*100/I48)</f>
        <v>300</v>
      </c>
      <c r="L48" s="6">
        <f t="shared" si="10"/>
        <v>3</v>
      </c>
      <c r="M48" s="6">
        <f t="shared" si="11"/>
        <v>18</v>
      </c>
      <c r="N48" s="63">
        <f t="shared" si="12"/>
        <v>600</v>
      </c>
      <c r="O48" s="60"/>
    </row>
    <row r="49" spans="1:15" ht="24" customHeight="1" x14ac:dyDescent="0.3">
      <c r="A49" s="98" t="s">
        <v>154</v>
      </c>
      <c r="B49" s="64" t="s">
        <v>153</v>
      </c>
      <c r="C49" s="6">
        <v>3</v>
      </c>
      <c r="D49" s="6">
        <v>3</v>
      </c>
      <c r="E49" s="63">
        <v>100</v>
      </c>
      <c r="F49" s="6">
        <v>2</v>
      </c>
      <c r="G49" s="6">
        <v>2</v>
      </c>
      <c r="H49" s="63">
        <v>100</v>
      </c>
      <c r="I49" s="13">
        <v>1</v>
      </c>
      <c r="J49" s="13">
        <v>3</v>
      </c>
      <c r="K49" s="108">
        <f t="shared" si="13"/>
        <v>300</v>
      </c>
      <c r="L49" s="6">
        <f t="shared" si="10"/>
        <v>6</v>
      </c>
      <c r="M49" s="6">
        <f t="shared" si="11"/>
        <v>8</v>
      </c>
      <c r="N49" s="63">
        <f t="shared" si="12"/>
        <v>133.33333333333334</v>
      </c>
      <c r="O49" s="60"/>
    </row>
    <row r="50" spans="1:15" ht="24.75" customHeight="1" x14ac:dyDescent="0.3">
      <c r="A50" s="115" t="s">
        <v>211</v>
      </c>
      <c r="B50" s="64" t="s">
        <v>153</v>
      </c>
      <c r="C50" s="6">
        <v>3</v>
      </c>
      <c r="D50" s="6">
        <v>3</v>
      </c>
      <c r="E50" s="63">
        <v>100</v>
      </c>
      <c r="F50" s="13">
        <v>0</v>
      </c>
      <c r="G50" s="13">
        <v>0</v>
      </c>
      <c r="H50" s="13">
        <v>0</v>
      </c>
      <c r="I50" s="13">
        <v>1</v>
      </c>
      <c r="J50" s="13">
        <v>3</v>
      </c>
      <c r="K50" s="108">
        <f t="shared" si="13"/>
        <v>300</v>
      </c>
      <c r="L50" s="6">
        <f t="shared" si="10"/>
        <v>4</v>
      </c>
      <c r="M50" s="6">
        <f t="shared" si="11"/>
        <v>6</v>
      </c>
      <c r="N50" s="63">
        <f t="shared" si="12"/>
        <v>150</v>
      </c>
      <c r="O50" s="60"/>
    </row>
    <row r="51" spans="1:15" ht="51" customHeight="1" x14ac:dyDescent="0.3">
      <c r="A51" s="98" t="s">
        <v>212</v>
      </c>
      <c r="B51" s="64" t="s">
        <v>153</v>
      </c>
      <c r="C51" s="65" t="s">
        <v>64</v>
      </c>
      <c r="D51" s="6">
        <v>1</v>
      </c>
      <c r="E51" s="111" t="s">
        <v>13</v>
      </c>
      <c r="F51" s="65" t="s">
        <v>64</v>
      </c>
      <c r="G51" s="13">
        <v>0</v>
      </c>
      <c r="H51" s="111" t="s">
        <v>13</v>
      </c>
      <c r="I51" s="65" t="s">
        <v>64</v>
      </c>
      <c r="J51" s="13">
        <v>0</v>
      </c>
      <c r="K51" s="111" t="s">
        <v>13</v>
      </c>
      <c r="L51" s="65" t="s">
        <v>64</v>
      </c>
      <c r="M51" s="6">
        <f t="shared" si="11"/>
        <v>1</v>
      </c>
      <c r="N51" s="111" t="s">
        <v>13</v>
      </c>
      <c r="O51" s="60"/>
    </row>
    <row r="52" spans="1:15" ht="61.5" customHeight="1" x14ac:dyDescent="0.3">
      <c r="A52" s="98" t="s">
        <v>213</v>
      </c>
      <c r="B52" s="86" t="s">
        <v>155</v>
      </c>
      <c r="C52" s="65" t="s">
        <v>64</v>
      </c>
      <c r="D52" s="6">
        <v>1</v>
      </c>
      <c r="E52" s="111" t="s">
        <v>13</v>
      </c>
      <c r="F52" s="65" t="s">
        <v>64</v>
      </c>
      <c r="G52" s="13">
        <v>0</v>
      </c>
      <c r="H52" s="111" t="s">
        <v>13</v>
      </c>
      <c r="I52" s="65" t="s">
        <v>64</v>
      </c>
      <c r="J52" s="13">
        <v>0</v>
      </c>
      <c r="K52" s="111" t="s">
        <v>13</v>
      </c>
      <c r="L52" s="65" t="s">
        <v>64</v>
      </c>
      <c r="M52" s="6">
        <f t="shared" si="11"/>
        <v>1</v>
      </c>
      <c r="N52" s="111" t="s">
        <v>13</v>
      </c>
      <c r="O52" s="60"/>
    </row>
    <row r="53" spans="1:15" ht="24.75" customHeight="1" x14ac:dyDescent="0.3">
      <c r="A53" s="115" t="s">
        <v>214</v>
      </c>
      <c r="B53" s="13" t="s">
        <v>80</v>
      </c>
      <c r="C53" s="6">
        <v>1</v>
      </c>
      <c r="D53" s="6">
        <v>1</v>
      </c>
      <c r="E53" s="63">
        <v>100</v>
      </c>
      <c r="F53" s="13">
        <v>0</v>
      </c>
      <c r="G53" s="13">
        <v>0</v>
      </c>
      <c r="H53" s="13">
        <v>0</v>
      </c>
      <c r="I53" s="13">
        <v>0</v>
      </c>
      <c r="J53" s="13">
        <v>0</v>
      </c>
      <c r="K53" s="13">
        <v>0</v>
      </c>
      <c r="L53" s="6">
        <f t="shared" ref="L53:L56" si="14">(C53+F53+I53)</f>
        <v>1</v>
      </c>
      <c r="M53" s="6">
        <f t="shared" ref="M53:M56" si="15">(D53+G53+J53)</f>
        <v>1</v>
      </c>
      <c r="N53" s="63">
        <f t="shared" ref="N53:N56" si="16">(M53*100/L53)</f>
        <v>100</v>
      </c>
      <c r="O53" s="60"/>
    </row>
    <row r="54" spans="1:15" ht="33" customHeight="1" x14ac:dyDescent="0.3">
      <c r="A54" s="98" t="s">
        <v>156</v>
      </c>
      <c r="B54" s="13" t="s">
        <v>157</v>
      </c>
      <c r="C54" s="65">
        <v>0</v>
      </c>
      <c r="D54" s="6">
        <v>1</v>
      </c>
      <c r="E54" s="6" t="s">
        <v>13</v>
      </c>
      <c r="F54" s="13">
        <v>0</v>
      </c>
      <c r="G54" s="13">
        <v>0</v>
      </c>
      <c r="H54" s="13">
        <v>0</v>
      </c>
      <c r="I54" s="13">
        <v>2</v>
      </c>
      <c r="J54" s="13">
        <v>2</v>
      </c>
      <c r="K54" s="13">
        <f t="shared" ref="K54:K55" si="17">(J54*100/I54)</f>
        <v>100</v>
      </c>
      <c r="L54" s="6">
        <f t="shared" si="14"/>
        <v>2</v>
      </c>
      <c r="M54" s="6">
        <f t="shared" si="15"/>
        <v>3</v>
      </c>
      <c r="N54" s="63">
        <f t="shared" si="16"/>
        <v>150</v>
      </c>
      <c r="O54" s="60"/>
    </row>
    <row r="55" spans="1:15" ht="36" customHeight="1" x14ac:dyDescent="0.3">
      <c r="A55" s="107" t="s">
        <v>215</v>
      </c>
      <c r="B55" s="13" t="s">
        <v>80</v>
      </c>
      <c r="C55" s="65">
        <v>0</v>
      </c>
      <c r="D55" s="13">
        <v>2</v>
      </c>
      <c r="E55" s="6" t="s">
        <v>13</v>
      </c>
      <c r="F55" s="6">
        <v>1</v>
      </c>
      <c r="G55" s="6">
        <v>2</v>
      </c>
      <c r="H55" s="63">
        <v>200</v>
      </c>
      <c r="I55" s="13">
        <v>4</v>
      </c>
      <c r="J55" s="13">
        <v>5</v>
      </c>
      <c r="K55" s="13">
        <f t="shared" si="17"/>
        <v>125</v>
      </c>
      <c r="L55" s="6">
        <f t="shared" si="14"/>
        <v>5</v>
      </c>
      <c r="M55" s="6">
        <f t="shared" si="15"/>
        <v>9</v>
      </c>
      <c r="N55" s="63">
        <f t="shared" si="16"/>
        <v>180</v>
      </c>
      <c r="O55" s="60"/>
    </row>
    <row r="56" spans="1:15" ht="30" customHeight="1" x14ac:dyDescent="0.3">
      <c r="A56" s="116" t="s">
        <v>395</v>
      </c>
      <c r="B56" s="13" t="s">
        <v>153</v>
      </c>
      <c r="C56" s="65">
        <v>0</v>
      </c>
      <c r="D56" s="13">
        <v>0</v>
      </c>
      <c r="E56" s="13">
        <v>0</v>
      </c>
      <c r="F56" s="86">
        <v>2</v>
      </c>
      <c r="G56" s="13">
        <v>2</v>
      </c>
      <c r="H56" s="63">
        <v>100</v>
      </c>
      <c r="I56" s="86">
        <v>0</v>
      </c>
      <c r="J56" s="13">
        <v>0</v>
      </c>
      <c r="K56" s="13">
        <v>0</v>
      </c>
      <c r="L56" s="6">
        <f t="shared" si="14"/>
        <v>2</v>
      </c>
      <c r="M56" s="6">
        <f t="shared" si="15"/>
        <v>2</v>
      </c>
      <c r="N56" s="63">
        <f t="shared" si="16"/>
        <v>100</v>
      </c>
      <c r="O56" s="60"/>
    </row>
    <row r="57" spans="1:15" ht="48.75" customHeight="1" x14ac:dyDescent="0.3">
      <c r="A57" s="107" t="s">
        <v>216</v>
      </c>
      <c r="B57" s="13" t="s">
        <v>153</v>
      </c>
      <c r="C57" s="13" t="s">
        <v>64</v>
      </c>
      <c r="D57" s="13">
        <v>0</v>
      </c>
      <c r="E57" s="13">
        <v>0</v>
      </c>
      <c r="F57" s="86" t="s">
        <v>64</v>
      </c>
      <c r="G57" s="13">
        <v>2</v>
      </c>
      <c r="H57" s="63">
        <v>100</v>
      </c>
      <c r="I57" s="86" t="s">
        <v>64</v>
      </c>
      <c r="J57" s="13">
        <v>2</v>
      </c>
      <c r="K57" s="63" t="s">
        <v>13</v>
      </c>
      <c r="L57" s="86" t="s">
        <v>64</v>
      </c>
      <c r="M57" s="6">
        <f>(D57+G57+J57)</f>
        <v>4</v>
      </c>
      <c r="N57" s="63" t="s">
        <v>13</v>
      </c>
      <c r="O57" s="60"/>
    </row>
    <row r="58" spans="1:15" ht="87" customHeight="1" x14ac:dyDescent="0.3">
      <c r="A58" s="87" t="s">
        <v>217</v>
      </c>
      <c r="B58" s="86" t="s">
        <v>157</v>
      </c>
      <c r="C58" s="13">
        <v>0</v>
      </c>
      <c r="D58" s="13">
        <v>0</v>
      </c>
      <c r="E58" s="13">
        <v>0</v>
      </c>
      <c r="F58" s="13">
        <v>0</v>
      </c>
      <c r="G58" s="13">
        <v>1</v>
      </c>
      <c r="H58" s="63" t="s">
        <v>13</v>
      </c>
      <c r="I58" s="13">
        <v>4</v>
      </c>
      <c r="J58" s="13">
        <v>0</v>
      </c>
      <c r="K58" s="108">
        <f t="shared" ref="K58" si="18">(J58*100/I58)</f>
        <v>0</v>
      </c>
      <c r="L58" s="6">
        <f>(C58+F58+I58)</f>
        <v>4</v>
      </c>
      <c r="M58" s="6">
        <f>(D58+G58+J58)</f>
        <v>1</v>
      </c>
      <c r="N58" s="63">
        <f>(M58*100/L58)</f>
        <v>25</v>
      </c>
      <c r="O58" s="96" t="s">
        <v>408</v>
      </c>
    </row>
    <row r="59" spans="1:15" ht="33" x14ac:dyDescent="0.3">
      <c r="A59" s="116" t="s">
        <v>218</v>
      </c>
      <c r="B59" s="13" t="s">
        <v>80</v>
      </c>
      <c r="C59" s="13" t="s">
        <v>64</v>
      </c>
      <c r="D59" s="13">
        <v>0</v>
      </c>
      <c r="E59" s="13">
        <v>0</v>
      </c>
      <c r="F59" s="86" t="s">
        <v>64</v>
      </c>
      <c r="G59" s="13">
        <v>1</v>
      </c>
      <c r="H59" s="63" t="s">
        <v>13</v>
      </c>
      <c r="I59" s="86" t="s">
        <v>64</v>
      </c>
      <c r="J59" s="13">
        <v>0</v>
      </c>
      <c r="K59" s="63" t="s">
        <v>13</v>
      </c>
      <c r="L59" s="86" t="s">
        <v>64</v>
      </c>
      <c r="M59" s="6">
        <f>(D59+G59+J59)</f>
        <v>1</v>
      </c>
      <c r="N59" s="63" t="s">
        <v>13</v>
      </c>
      <c r="O59" s="117"/>
    </row>
    <row r="60" spans="1:15" ht="47.25" customHeight="1" x14ac:dyDescent="0.3">
      <c r="A60" s="116" t="s">
        <v>219</v>
      </c>
      <c r="B60" s="13" t="s">
        <v>80</v>
      </c>
      <c r="C60" s="13">
        <v>0</v>
      </c>
      <c r="D60" s="13">
        <v>0</v>
      </c>
      <c r="E60" s="13">
        <v>0</v>
      </c>
      <c r="F60" s="13">
        <v>0</v>
      </c>
      <c r="G60" s="13">
        <v>1</v>
      </c>
      <c r="H60" s="63" t="s">
        <v>13</v>
      </c>
      <c r="I60" s="13">
        <v>2</v>
      </c>
      <c r="J60" s="13">
        <v>0</v>
      </c>
      <c r="K60" s="108">
        <f t="shared" ref="K60" si="19">(J60*100/I60)</f>
        <v>0</v>
      </c>
      <c r="L60" s="6">
        <f>(C60+F60+I60)</f>
        <v>2</v>
      </c>
      <c r="M60" s="6">
        <f>(D60+G60+J60)</f>
        <v>1</v>
      </c>
      <c r="N60" s="63">
        <f>(M60*100/L60)</f>
        <v>50</v>
      </c>
      <c r="O60" s="117" t="s">
        <v>413</v>
      </c>
    </row>
    <row r="61" spans="1:15" ht="30.75" customHeight="1" x14ac:dyDescent="0.3">
      <c r="A61" s="116" t="s">
        <v>220</v>
      </c>
      <c r="B61" s="13" t="s">
        <v>80</v>
      </c>
      <c r="C61" s="13" t="s">
        <v>64</v>
      </c>
      <c r="D61" s="13">
        <v>0</v>
      </c>
      <c r="E61" s="13">
        <v>0</v>
      </c>
      <c r="F61" s="86" t="s">
        <v>64</v>
      </c>
      <c r="G61" s="13">
        <v>1</v>
      </c>
      <c r="H61" s="63" t="s">
        <v>13</v>
      </c>
      <c r="I61" s="86" t="s">
        <v>64</v>
      </c>
      <c r="J61" s="13">
        <v>0</v>
      </c>
      <c r="K61" s="63" t="s">
        <v>13</v>
      </c>
      <c r="L61" s="86" t="s">
        <v>64</v>
      </c>
      <c r="M61" s="6">
        <f t="shared" ref="M61:M62" si="20">(D61+G61+J61)</f>
        <v>1</v>
      </c>
      <c r="N61" s="63" t="s">
        <v>13</v>
      </c>
      <c r="O61" s="117"/>
    </row>
    <row r="62" spans="1:15" ht="30" customHeight="1" x14ac:dyDescent="0.3">
      <c r="A62" s="116" t="s">
        <v>221</v>
      </c>
      <c r="B62" s="13" t="s">
        <v>153</v>
      </c>
      <c r="C62" s="13" t="s">
        <v>64</v>
      </c>
      <c r="D62" s="13">
        <v>0</v>
      </c>
      <c r="E62" s="13">
        <v>0</v>
      </c>
      <c r="F62" s="86" t="s">
        <v>64</v>
      </c>
      <c r="G62" s="13">
        <v>1</v>
      </c>
      <c r="H62" s="63" t="s">
        <v>13</v>
      </c>
      <c r="I62" s="86" t="s">
        <v>64</v>
      </c>
      <c r="J62" s="13">
        <v>0</v>
      </c>
      <c r="K62" s="63" t="s">
        <v>13</v>
      </c>
      <c r="L62" s="86" t="s">
        <v>64</v>
      </c>
      <c r="M62" s="6">
        <f t="shared" si="20"/>
        <v>1</v>
      </c>
      <c r="N62" s="63" t="s">
        <v>13</v>
      </c>
      <c r="O62" s="60"/>
    </row>
    <row r="63" spans="1:15" ht="69.599999999999994" customHeight="1" x14ac:dyDescent="0.3">
      <c r="A63" s="107" t="s">
        <v>222</v>
      </c>
      <c r="B63" s="13" t="s">
        <v>80</v>
      </c>
      <c r="C63" s="13">
        <v>0</v>
      </c>
      <c r="D63" s="13">
        <v>0</v>
      </c>
      <c r="E63" s="13">
        <v>0</v>
      </c>
      <c r="F63" s="13">
        <v>1</v>
      </c>
      <c r="G63" s="13">
        <v>1</v>
      </c>
      <c r="H63" s="108">
        <v>100</v>
      </c>
      <c r="I63" s="13">
        <v>2</v>
      </c>
      <c r="J63" s="13">
        <v>0</v>
      </c>
      <c r="K63" s="108">
        <f t="shared" ref="K63:K65" si="21">(J63*100/I63)</f>
        <v>0</v>
      </c>
      <c r="L63" s="6">
        <f t="shared" ref="L63:L65" si="22">(C63+F63+I63)</f>
        <v>3</v>
      </c>
      <c r="M63" s="6">
        <f t="shared" ref="M63:M65" si="23">(D63+G63+J63)</f>
        <v>1</v>
      </c>
      <c r="N63" s="63">
        <f t="shared" ref="N63:N65" si="24">(M63*100/L63)</f>
        <v>33.333333333333336</v>
      </c>
      <c r="O63" s="117" t="s">
        <v>413</v>
      </c>
    </row>
    <row r="64" spans="1:15" ht="39.75" customHeight="1" x14ac:dyDescent="0.3">
      <c r="A64" s="116" t="s">
        <v>223</v>
      </c>
      <c r="B64" s="13" t="s">
        <v>80</v>
      </c>
      <c r="C64" s="13">
        <v>0</v>
      </c>
      <c r="D64" s="13">
        <v>0</v>
      </c>
      <c r="E64" s="13">
        <v>0</v>
      </c>
      <c r="F64" s="86">
        <v>0</v>
      </c>
      <c r="G64" s="13">
        <v>1</v>
      </c>
      <c r="H64" s="63" t="s">
        <v>13</v>
      </c>
      <c r="I64" s="13">
        <v>3</v>
      </c>
      <c r="J64" s="13">
        <v>2</v>
      </c>
      <c r="K64" s="108">
        <f t="shared" si="21"/>
        <v>66.666666666666671</v>
      </c>
      <c r="L64" s="6">
        <f t="shared" si="22"/>
        <v>3</v>
      </c>
      <c r="M64" s="6">
        <f t="shared" si="23"/>
        <v>3</v>
      </c>
      <c r="N64" s="63">
        <f t="shared" si="24"/>
        <v>100</v>
      </c>
      <c r="O64" s="60"/>
    </row>
    <row r="65" spans="1:15" ht="35.25" customHeight="1" x14ac:dyDescent="0.3">
      <c r="A65" s="116" t="s">
        <v>224</v>
      </c>
      <c r="B65" s="13" t="s">
        <v>153</v>
      </c>
      <c r="C65" s="13">
        <v>0</v>
      </c>
      <c r="D65" s="13">
        <v>0</v>
      </c>
      <c r="E65" s="13">
        <v>0</v>
      </c>
      <c r="F65" s="86">
        <v>0</v>
      </c>
      <c r="G65" s="13">
        <v>1</v>
      </c>
      <c r="H65" s="63" t="s">
        <v>13</v>
      </c>
      <c r="I65" s="13">
        <v>1</v>
      </c>
      <c r="J65" s="13">
        <v>0</v>
      </c>
      <c r="K65" s="108">
        <f t="shared" si="21"/>
        <v>0</v>
      </c>
      <c r="L65" s="6">
        <f t="shared" si="22"/>
        <v>1</v>
      </c>
      <c r="M65" s="6">
        <f t="shared" si="23"/>
        <v>1</v>
      </c>
      <c r="N65" s="63">
        <f t="shared" si="24"/>
        <v>100</v>
      </c>
      <c r="O65" s="60"/>
    </row>
    <row r="66" spans="1:15" ht="15.75" customHeight="1" x14ac:dyDescent="0.3">
      <c r="A66" s="172" t="s">
        <v>304</v>
      </c>
      <c r="B66" s="173"/>
      <c r="C66" s="173"/>
      <c r="D66" s="173"/>
      <c r="E66" s="173"/>
      <c r="F66" s="173"/>
      <c r="G66" s="173"/>
      <c r="H66" s="173"/>
      <c r="I66" s="173"/>
      <c r="J66" s="173"/>
      <c r="K66" s="173"/>
      <c r="L66" s="173"/>
      <c r="M66" s="173"/>
      <c r="N66" s="173"/>
      <c r="O66" s="174"/>
    </row>
    <row r="67" spans="1:15" ht="37.5" customHeight="1" x14ac:dyDescent="0.3">
      <c r="A67" s="107" t="s">
        <v>237</v>
      </c>
      <c r="B67" s="64" t="s">
        <v>80</v>
      </c>
      <c r="C67" s="65" t="s">
        <v>64</v>
      </c>
      <c r="D67" s="6">
        <v>0</v>
      </c>
      <c r="E67" s="63" t="s">
        <v>13</v>
      </c>
      <c r="F67" s="65" t="s">
        <v>64</v>
      </c>
      <c r="G67" s="13">
        <v>1</v>
      </c>
      <c r="H67" s="63" t="s">
        <v>13</v>
      </c>
      <c r="I67" s="65" t="s">
        <v>64</v>
      </c>
      <c r="J67" s="13">
        <v>1</v>
      </c>
      <c r="K67" s="63" t="s">
        <v>13</v>
      </c>
      <c r="L67" s="65" t="s">
        <v>64</v>
      </c>
      <c r="M67" s="6">
        <f t="shared" ref="M67:M71" si="25">(D67+G67+J67)</f>
        <v>2</v>
      </c>
      <c r="N67" s="63" t="s">
        <v>13</v>
      </c>
      <c r="O67" s="60"/>
    </row>
    <row r="68" spans="1:15" ht="36.75" customHeight="1" x14ac:dyDescent="0.3">
      <c r="A68" s="107" t="s">
        <v>225</v>
      </c>
      <c r="B68" s="64" t="s">
        <v>24</v>
      </c>
      <c r="C68" s="65" t="s">
        <v>64</v>
      </c>
      <c r="D68" s="6">
        <v>22</v>
      </c>
      <c r="E68" s="63" t="s">
        <v>13</v>
      </c>
      <c r="F68" s="65" t="s">
        <v>64</v>
      </c>
      <c r="G68" s="13">
        <v>12</v>
      </c>
      <c r="H68" s="63" t="s">
        <v>13</v>
      </c>
      <c r="I68" s="65" t="s">
        <v>64</v>
      </c>
      <c r="J68" s="13">
        <v>10</v>
      </c>
      <c r="K68" s="63" t="s">
        <v>13</v>
      </c>
      <c r="L68" s="65" t="s">
        <v>64</v>
      </c>
      <c r="M68" s="6">
        <f t="shared" si="25"/>
        <v>44</v>
      </c>
      <c r="N68" s="63" t="s">
        <v>13</v>
      </c>
      <c r="O68" s="60"/>
    </row>
    <row r="69" spans="1:15" ht="32.25" customHeight="1" x14ac:dyDescent="0.3">
      <c r="A69" s="107" t="s">
        <v>236</v>
      </c>
      <c r="B69" s="64" t="s">
        <v>80</v>
      </c>
      <c r="C69" s="65" t="s">
        <v>64</v>
      </c>
      <c r="D69" s="6">
        <v>2</v>
      </c>
      <c r="E69" s="63" t="s">
        <v>13</v>
      </c>
      <c r="F69" s="65" t="s">
        <v>64</v>
      </c>
      <c r="G69" s="13">
        <v>2</v>
      </c>
      <c r="H69" s="63" t="s">
        <v>13</v>
      </c>
      <c r="I69" s="65" t="s">
        <v>64</v>
      </c>
      <c r="J69" s="13">
        <v>3</v>
      </c>
      <c r="K69" s="63" t="s">
        <v>13</v>
      </c>
      <c r="L69" s="65" t="s">
        <v>64</v>
      </c>
      <c r="M69" s="6">
        <f t="shared" si="25"/>
        <v>7</v>
      </c>
      <c r="N69" s="63" t="s">
        <v>13</v>
      </c>
      <c r="O69" s="60"/>
    </row>
    <row r="70" spans="1:15" ht="35.25" customHeight="1" x14ac:dyDescent="0.3">
      <c r="A70" s="107" t="s">
        <v>238</v>
      </c>
      <c r="B70" s="66" t="s">
        <v>72</v>
      </c>
      <c r="C70" s="65" t="s">
        <v>64</v>
      </c>
      <c r="D70" s="6">
        <v>4</v>
      </c>
      <c r="E70" s="63" t="s">
        <v>13</v>
      </c>
      <c r="F70" s="65" t="s">
        <v>64</v>
      </c>
      <c r="G70" s="13">
        <v>2</v>
      </c>
      <c r="H70" s="63" t="s">
        <v>13</v>
      </c>
      <c r="I70" s="65" t="s">
        <v>64</v>
      </c>
      <c r="J70" s="13">
        <v>3</v>
      </c>
      <c r="K70" s="63" t="s">
        <v>13</v>
      </c>
      <c r="L70" s="65" t="s">
        <v>64</v>
      </c>
      <c r="M70" s="6">
        <f t="shared" si="25"/>
        <v>9</v>
      </c>
      <c r="N70" s="63" t="s">
        <v>13</v>
      </c>
      <c r="O70" s="60"/>
    </row>
    <row r="71" spans="1:15" ht="31.5" customHeight="1" x14ac:dyDescent="0.3">
      <c r="A71" s="107" t="s">
        <v>226</v>
      </c>
      <c r="B71" s="66" t="s">
        <v>72</v>
      </c>
      <c r="C71" s="65" t="s">
        <v>64</v>
      </c>
      <c r="D71" s="6">
        <v>0</v>
      </c>
      <c r="E71" s="63" t="s">
        <v>13</v>
      </c>
      <c r="F71" s="65" t="s">
        <v>64</v>
      </c>
      <c r="G71" s="13">
        <v>3</v>
      </c>
      <c r="H71" s="63" t="s">
        <v>13</v>
      </c>
      <c r="I71" s="65" t="s">
        <v>64</v>
      </c>
      <c r="J71" s="13">
        <v>2</v>
      </c>
      <c r="K71" s="63" t="s">
        <v>13</v>
      </c>
      <c r="L71" s="65" t="s">
        <v>64</v>
      </c>
      <c r="M71" s="6">
        <f t="shared" si="25"/>
        <v>5</v>
      </c>
      <c r="N71" s="63" t="s">
        <v>13</v>
      </c>
      <c r="O71" s="60"/>
    </row>
    <row r="72" spans="1:15" ht="21.75" customHeight="1" x14ac:dyDescent="0.3">
      <c r="A72" s="175" t="s">
        <v>405</v>
      </c>
      <c r="B72" s="176"/>
      <c r="C72" s="176"/>
      <c r="D72" s="176"/>
      <c r="E72" s="176"/>
      <c r="F72" s="176"/>
      <c r="G72" s="176"/>
      <c r="H72" s="176"/>
      <c r="I72" s="176"/>
      <c r="J72" s="176"/>
      <c r="K72" s="176"/>
      <c r="L72" s="176"/>
      <c r="M72" s="176"/>
      <c r="N72" s="176"/>
      <c r="O72" s="177"/>
    </row>
    <row r="73" spans="1:15" ht="85.5" customHeight="1" x14ac:dyDescent="0.3">
      <c r="A73" s="109" t="s">
        <v>265</v>
      </c>
      <c r="B73" s="86" t="s">
        <v>264</v>
      </c>
      <c r="C73" s="13">
        <v>10</v>
      </c>
      <c r="D73" s="13">
        <v>10</v>
      </c>
      <c r="E73" s="108">
        <f>(D73*100/C73)</f>
        <v>100</v>
      </c>
      <c r="F73" s="13">
        <v>10</v>
      </c>
      <c r="G73" s="13">
        <v>10</v>
      </c>
      <c r="H73" s="108">
        <f t="shared" ref="H73:H77" si="26">(G73*100/F73)</f>
        <v>100</v>
      </c>
      <c r="I73" s="13">
        <v>10</v>
      </c>
      <c r="J73" s="13">
        <v>10</v>
      </c>
      <c r="K73" s="13">
        <v>100</v>
      </c>
      <c r="L73" s="6">
        <f t="shared" ref="L73:L77" si="27">(C73+F73+I73)</f>
        <v>30</v>
      </c>
      <c r="M73" s="6">
        <f t="shared" ref="M73:M77" si="28">(D73+G73+J73)</f>
        <v>30</v>
      </c>
      <c r="N73" s="63">
        <f t="shared" ref="N73:N77" si="29">(M73*100/L73)</f>
        <v>100</v>
      </c>
      <c r="O73" s="62"/>
    </row>
    <row r="74" spans="1:15" ht="49.5" x14ac:dyDescent="0.3">
      <c r="A74" s="109" t="s">
        <v>275</v>
      </c>
      <c r="B74" s="13" t="s">
        <v>153</v>
      </c>
      <c r="C74" s="13">
        <v>4</v>
      </c>
      <c r="D74" s="13">
        <v>4</v>
      </c>
      <c r="E74" s="108">
        <f t="shared" ref="E74:E77" si="30">(D74*100/C74)</f>
        <v>100</v>
      </c>
      <c r="F74" s="13">
        <v>4</v>
      </c>
      <c r="G74" s="13">
        <v>4</v>
      </c>
      <c r="H74" s="108">
        <f t="shared" si="26"/>
        <v>100</v>
      </c>
      <c r="I74" s="13">
        <v>4</v>
      </c>
      <c r="J74" s="13">
        <v>4</v>
      </c>
      <c r="K74" s="13">
        <v>100</v>
      </c>
      <c r="L74" s="6">
        <f t="shared" si="27"/>
        <v>12</v>
      </c>
      <c r="M74" s="6">
        <f t="shared" si="28"/>
        <v>12</v>
      </c>
      <c r="N74" s="63">
        <f t="shared" si="29"/>
        <v>100</v>
      </c>
      <c r="O74" s="62"/>
    </row>
    <row r="75" spans="1:15" ht="49.5" x14ac:dyDescent="0.3">
      <c r="A75" s="109" t="s">
        <v>266</v>
      </c>
      <c r="B75" s="13" t="s">
        <v>153</v>
      </c>
      <c r="C75" s="13">
        <v>3</v>
      </c>
      <c r="D75" s="13">
        <v>3</v>
      </c>
      <c r="E75" s="108">
        <f t="shared" si="30"/>
        <v>100</v>
      </c>
      <c r="F75" s="13">
        <v>3</v>
      </c>
      <c r="G75" s="13">
        <v>3</v>
      </c>
      <c r="H75" s="108">
        <f t="shared" si="26"/>
        <v>100</v>
      </c>
      <c r="I75" s="13">
        <v>3</v>
      </c>
      <c r="J75" s="13">
        <v>3</v>
      </c>
      <c r="K75" s="13">
        <v>100</v>
      </c>
      <c r="L75" s="6">
        <f t="shared" si="27"/>
        <v>9</v>
      </c>
      <c r="M75" s="6">
        <f t="shared" si="28"/>
        <v>9</v>
      </c>
      <c r="N75" s="63">
        <f t="shared" si="29"/>
        <v>100</v>
      </c>
      <c r="O75" s="62"/>
    </row>
    <row r="76" spans="1:15" ht="53.25" customHeight="1" x14ac:dyDescent="0.3">
      <c r="A76" s="109" t="s">
        <v>267</v>
      </c>
      <c r="B76" s="13" t="s">
        <v>153</v>
      </c>
      <c r="C76" s="13">
        <v>8</v>
      </c>
      <c r="D76" s="13">
        <v>8</v>
      </c>
      <c r="E76" s="108">
        <f t="shared" si="30"/>
        <v>100</v>
      </c>
      <c r="F76" s="13">
        <v>12</v>
      </c>
      <c r="G76" s="13">
        <v>12</v>
      </c>
      <c r="H76" s="108">
        <f t="shared" si="26"/>
        <v>100</v>
      </c>
      <c r="I76" s="13">
        <v>12</v>
      </c>
      <c r="J76" s="13">
        <v>12</v>
      </c>
      <c r="K76" s="13">
        <v>100</v>
      </c>
      <c r="L76" s="6">
        <f t="shared" si="27"/>
        <v>32</v>
      </c>
      <c r="M76" s="6">
        <f t="shared" si="28"/>
        <v>32</v>
      </c>
      <c r="N76" s="63">
        <f t="shared" si="29"/>
        <v>100</v>
      </c>
      <c r="O76" s="62"/>
    </row>
    <row r="77" spans="1:15" ht="34.5" customHeight="1" x14ac:dyDescent="0.3">
      <c r="A77" s="87" t="s">
        <v>268</v>
      </c>
      <c r="B77" s="13" t="s">
        <v>269</v>
      </c>
      <c r="C77" s="13">
        <v>4</v>
      </c>
      <c r="D77" s="13">
        <v>4</v>
      </c>
      <c r="E77" s="108">
        <f t="shared" si="30"/>
        <v>100</v>
      </c>
      <c r="F77" s="13">
        <v>4</v>
      </c>
      <c r="G77" s="13">
        <v>4</v>
      </c>
      <c r="H77" s="108">
        <f t="shared" si="26"/>
        <v>100</v>
      </c>
      <c r="I77" s="13">
        <v>4</v>
      </c>
      <c r="J77" s="13">
        <v>4</v>
      </c>
      <c r="K77" s="13">
        <v>100</v>
      </c>
      <c r="L77" s="6">
        <f t="shared" si="27"/>
        <v>12</v>
      </c>
      <c r="M77" s="6">
        <f t="shared" si="28"/>
        <v>12</v>
      </c>
      <c r="N77" s="63">
        <f t="shared" si="29"/>
        <v>100</v>
      </c>
      <c r="O77" s="62"/>
    </row>
    <row r="78" spans="1:15" ht="48.75" customHeight="1" x14ac:dyDescent="0.3">
      <c r="A78" s="87" t="s">
        <v>270</v>
      </c>
      <c r="B78" s="86" t="s">
        <v>72</v>
      </c>
      <c r="C78" s="86" t="s">
        <v>25</v>
      </c>
      <c r="D78" s="13">
        <v>2</v>
      </c>
      <c r="E78" s="64" t="s">
        <v>13</v>
      </c>
      <c r="F78" s="86" t="s">
        <v>25</v>
      </c>
      <c r="G78" s="13">
        <v>2</v>
      </c>
      <c r="H78" s="64" t="s">
        <v>13</v>
      </c>
      <c r="I78" s="86" t="s">
        <v>25</v>
      </c>
      <c r="J78" s="13">
        <v>3</v>
      </c>
      <c r="K78" s="64" t="s">
        <v>13</v>
      </c>
      <c r="L78" s="86" t="s">
        <v>25</v>
      </c>
      <c r="M78" s="6">
        <f>(D78+G78+J78)</f>
        <v>7</v>
      </c>
      <c r="N78" s="64" t="s">
        <v>13</v>
      </c>
      <c r="O78" s="62"/>
    </row>
    <row r="79" spans="1:15" ht="30" customHeight="1" x14ac:dyDescent="0.3">
      <c r="A79" s="169" t="s">
        <v>406</v>
      </c>
      <c r="B79" s="170"/>
      <c r="C79" s="170"/>
      <c r="D79" s="170"/>
      <c r="E79" s="170"/>
      <c r="F79" s="170"/>
      <c r="G79" s="170"/>
      <c r="H79" s="170"/>
      <c r="I79" s="170"/>
      <c r="J79" s="170"/>
      <c r="K79" s="170"/>
      <c r="L79" s="170"/>
      <c r="M79" s="170"/>
      <c r="N79" s="170"/>
      <c r="O79" s="171"/>
    </row>
    <row r="80" spans="1:15" ht="54" customHeight="1" x14ac:dyDescent="0.3">
      <c r="A80" s="118" t="s">
        <v>310</v>
      </c>
      <c r="B80" s="36" t="s">
        <v>311</v>
      </c>
      <c r="C80" s="36">
        <v>1</v>
      </c>
      <c r="D80" s="21">
        <v>1</v>
      </c>
      <c r="E80" s="95">
        <f>(D80*100/C80)</f>
        <v>100</v>
      </c>
      <c r="F80" s="36">
        <v>1</v>
      </c>
      <c r="G80" s="21">
        <v>1</v>
      </c>
      <c r="H80" s="95">
        <f>(G80*100/F80)</f>
        <v>100</v>
      </c>
      <c r="I80" s="21">
        <v>1</v>
      </c>
      <c r="J80" s="21">
        <v>1</v>
      </c>
      <c r="K80" s="95">
        <f>(J80*100/I80)</f>
        <v>100</v>
      </c>
      <c r="L80" s="6">
        <f t="shared" ref="L80:L83" si="31">(C80+F80+I80)</f>
        <v>3</v>
      </c>
      <c r="M80" s="6">
        <f t="shared" ref="M80:M83" si="32">(D80+G80+J80)</f>
        <v>3</v>
      </c>
      <c r="N80" s="63">
        <f t="shared" ref="N80:N83" si="33">(M80*100/L80)</f>
        <v>100</v>
      </c>
      <c r="O80" s="60" t="s">
        <v>13</v>
      </c>
    </row>
    <row r="81" spans="1:15" ht="66" x14ac:dyDescent="0.3">
      <c r="A81" s="31" t="s">
        <v>314</v>
      </c>
      <c r="B81" s="21" t="s">
        <v>312</v>
      </c>
      <c r="C81" s="21">
        <v>4</v>
      </c>
      <c r="D81" s="21">
        <v>4</v>
      </c>
      <c r="E81" s="95">
        <f>(D81*100/C81)</f>
        <v>100</v>
      </c>
      <c r="F81" s="21">
        <v>0</v>
      </c>
      <c r="G81" s="21">
        <v>0</v>
      </c>
      <c r="H81" s="21">
        <v>0</v>
      </c>
      <c r="I81" s="21">
        <v>0</v>
      </c>
      <c r="J81" s="21">
        <v>0</v>
      </c>
      <c r="K81" s="21">
        <v>0</v>
      </c>
      <c r="L81" s="6">
        <f t="shared" si="31"/>
        <v>4</v>
      </c>
      <c r="M81" s="6">
        <f t="shared" si="32"/>
        <v>4</v>
      </c>
      <c r="N81" s="63">
        <f t="shared" si="33"/>
        <v>100</v>
      </c>
      <c r="O81" s="60" t="s">
        <v>13</v>
      </c>
    </row>
    <row r="82" spans="1:15" ht="66" x14ac:dyDescent="0.3">
      <c r="A82" s="31" t="s">
        <v>315</v>
      </c>
      <c r="B82" s="21" t="s">
        <v>312</v>
      </c>
      <c r="C82" s="21">
        <v>1</v>
      </c>
      <c r="D82" s="21">
        <v>1</v>
      </c>
      <c r="E82" s="95">
        <f>(D82*100/C82)</f>
        <v>100</v>
      </c>
      <c r="F82" s="21">
        <v>0</v>
      </c>
      <c r="G82" s="21">
        <v>0</v>
      </c>
      <c r="H82" s="21">
        <v>0</v>
      </c>
      <c r="I82" s="21">
        <v>0</v>
      </c>
      <c r="J82" s="21">
        <v>0</v>
      </c>
      <c r="K82" s="21">
        <v>0</v>
      </c>
      <c r="L82" s="6">
        <f t="shared" si="31"/>
        <v>1</v>
      </c>
      <c r="M82" s="6">
        <f t="shared" si="32"/>
        <v>1</v>
      </c>
      <c r="N82" s="63">
        <f t="shared" si="33"/>
        <v>100</v>
      </c>
      <c r="O82" s="60" t="s">
        <v>13</v>
      </c>
    </row>
    <row r="83" spans="1:15" ht="98.25" customHeight="1" x14ac:dyDescent="0.3">
      <c r="A83" s="114" t="s">
        <v>313</v>
      </c>
      <c r="B83" s="21" t="s">
        <v>14</v>
      </c>
      <c r="C83" s="21">
        <v>2</v>
      </c>
      <c r="D83" s="21">
        <v>2</v>
      </c>
      <c r="E83" s="95">
        <f>(D83*100/C83)</f>
        <v>100</v>
      </c>
      <c r="F83" s="21">
        <v>0</v>
      </c>
      <c r="G83" s="21">
        <v>0</v>
      </c>
      <c r="H83" s="21">
        <v>0</v>
      </c>
      <c r="I83" s="21">
        <v>2</v>
      </c>
      <c r="J83" s="21">
        <v>1</v>
      </c>
      <c r="K83" s="95">
        <f>(J83*100/I83)</f>
        <v>50</v>
      </c>
      <c r="L83" s="6">
        <f t="shared" si="31"/>
        <v>4</v>
      </c>
      <c r="M83" s="6">
        <f t="shared" si="32"/>
        <v>3</v>
      </c>
      <c r="N83" s="63">
        <f t="shared" si="33"/>
        <v>75</v>
      </c>
      <c r="O83" s="82" t="s">
        <v>368</v>
      </c>
    </row>
    <row r="84" spans="1:15" ht="28.5" customHeight="1" x14ac:dyDescent="0.3">
      <c r="A84" s="166" t="s">
        <v>407</v>
      </c>
      <c r="B84" s="167"/>
      <c r="C84" s="167"/>
      <c r="D84" s="167"/>
      <c r="E84" s="167"/>
      <c r="F84" s="167"/>
      <c r="G84" s="167"/>
      <c r="H84" s="167"/>
      <c r="I84" s="167"/>
      <c r="J84" s="167"/>
      <c r="K84" s="167"/>
      <c r="L84" s="167"/>
      <c r="M84" s="167"/>
      <c r="N84" s="167"/>
      <c r="O84" s="168"/>
    </row>
    <row r="85" spans="1:15" ht="33" x14ac:dyDescent="0.3">
      <c r="A85" s="110" t="s">
        <v>427</v>
      </c>
      <c r="B85" s="119" t="s">
        <v>24</v>
      </c>
      <c r="C85" s="120">
        <v>7</v>
      </c>
      <c r="D85" s="120">
        <v>7</v>
      </c>
      <c r="E85" s="121">
        <f>D85/C85*100</f>
        <v>100</v>
      </c>
      <c r="F85" s="122">
        <v>0</v>
      </c>
      <c r="G85" s="122">
        <v>0</v>
      </c>
      <c r="H85" s="122">
        <v>0</v>
      </c>
      <c r="I85" s="122">
        <v>0</v>
      </c>
      <c r="J85" s="122">
        <v>0</v>
      </c>
      <c r="K85" s="122">
        <v>0</v>
      </c>
      <c r="L85" s="6">
        <f t="shared" ref="L85:L98" si="34">(C85+F85+I85)</f>
        <v>7</v>
      </c>
      <c r="M85" s="6">
        <f t="shared" ref="M85:M98" si="35">(D85+G85+J85)</f>
        <v>7</v>
      </c>
      <c r="N85" s="63">
        <f t="shared" ref="N85:N98" si="36">(M85*100/L85)</f>
        <v>100</v>
      </c>
      <c r="O85" s="3"/>
    </row>
    <row r="86" spans="1:15" ht="81" customHeight="1" x14ac:dyDescent="0.3">
      <c r="A86" s="110" t="s">
        <v>227</v>
      </c>
      <c r="B86" s="119" t="s">
        <v>24</v>
      </c>
      <c r="C86" s="120">
        <v>7</v>
      </c>
      <c r="D86" s="120">
        <v>7</v>
      </c>
      <c r="E86" s="121">
        <f>D86/C86*100</f>
        <v>100</v>
      </c>
      <c r="F86" s="35">
        <v>25</v>
      </c>
      <c r="G86" s="35">
        <v>0</v>
      </c>
      <c r="H86" s="123">
        <f>G86/F86*100</f>
        <v>0</v>
      </c>
      <c r="I86" s="122">
        <v>10</v>
      </c>
      <c r="J86" s="122">
        <v>6</v>
      </c>
      <c r="K86" s="95">
        <f t="shared" ref="K86:K98" si="37">(J86*100/I86)</f>
        <v>60</v>
      </c>
      <c r="L86" s="6">
        <f t="shared" si="34"/>
        <v>42</v>
      </c>
      <c r="M86" s="6">
        <f t="shared" si="35"/>
        <v>13</v>
      </c>
      <c r="N86" s="63">
        <f t="shared" si="36"/>
        <v>30.952380952380953</v>
      </c>
      <c r="O86" s="96" t="s">
        <v>414</v>
      </c>
    </row>
    <row r="87" spans="1:15" ht="27" customHeight="1" x14ac:dyDescent="0.3">
      <c r="A87" s="110" t="s">
        <v>228</v>
      </c>
      <c r="B87" s="119" t="s">
        <v>82</v>
      </c>
      <c r="C87" s="120">
        <v>94</v>
      </c>
      <c r="D87" s="120">
        <v>42</v>
      </c>
      <c r="E87" s="121">
        <v>45</v>
      </c>
      <c r="F87" s="35">
        <v>54</v>
      </c>
      <c r="G87" s="35">
        <v>106</v>
      </c>
      <c r="H87" s="123">
        <f>G87/F87*100</f>
        <v>196.2962962962963</v>
      </c>
      <c r="I87" s="122">
        <v>0</v>
      </c>
      <c r="J87" s="122">
        <v>0</v>
      </c>
      <c r="K87" s="122">
        <v>0</v>
      </c>
      <c r="L87" s="6">
        <f t="shared" si="34"/>
        <v>148</v>
      </c>
      <c r="M87" s="6">
        <f t="shared" si="35"/>
        <v>148</v>
      </c>
      <c r="N87" s="63">
        <f t="shared" si="36"/>
        <v>100</v>
      </c>
      <c r="O87" s="3"/>
    </row>
    <row r="88" spans="1:15" ht="33" x14ac:dyDescent="0.3">
      <c r="A88" s="118" t="s">
        <v>229</v>
      </c>
      <c r="B88" s="44" t="s">
        <v>420</v>
      </c>
      <c r="C88" s="122">
        <v>0</v>
      </c>
      <c r="D88" s="122">
        <v>0</v>
      </c>
      <c r="E88" s="122">
        <v>0</v>
      </c>
      <c r="F88" s="35">
        <v>32</v>
      </c>
      <c r="G88" s="124">
        <v>32</v>
      </c>
      <c r="H88" s="125">
        <f>G88/F88*100</f>
        <v>100</v>
      </c>
      <c r="I88" s="122">
        <v>0</v>
      </c>
      <c r="J88" s="122">
        <v>0</v>
      </c>
      <c r="K88" s="122">
        <v>0</v>
      </c>
      <c r="L88" s="6">
        <f t="shared" si="34"/>
        <v>32</v>
      </c>
      <c r="M88" s="6">
        <f t="shared" si="35"/>
        <v>32</v>
      </c>
      <c r="N88" s="63">
        <f t="shared" si="36"/>
        <v>100</v>
      </c>
      <c r="O88" s="3"/>
    </row>
    <row r="89" spans="1:15" ht="33" x14ac:dyDescent="0.3">
      <c r="A89" s="110" t="s">
        <v>230</v>
      </c>
      <c r="B89" s="119" t="s">
        <v>80</v>
      </c>
      <c r="C89" s="120">
        <v>1</v>
      </c>
      <c r="D89" s="120">
        <v>1</v>
      </c>
      <c r="E89" s="121">
        <f>D89/C89*100</f>
        <v>100</v>
      </c>
      <c r="F89" s="122">
        <v>0</v>
      </c>
      <c r="G89" s="122">
        <v>0</v>
      </c>
      <c r="H89" s="122">
        <v>0</v>
      </c>
      <c r="I89" s="122">
        <v>0</v>
      </c>
      <c r="J89" s="122">
        <v>0</v>
      </c>
      <c r="K89" s="122">
        <v>0</v>
      </c>
      <c r="L89" s="6">
        <f t="shared" si="34"/>
        <v>1</v>
      </c>
      <c r="M89" s="6">
        <f t="shared" si="35"/>
        <v>1</v>
      </c>
      <c r="N89" s="63">
        <f t="shared" si="36"/>
        <v>100</v>
      </c>
      <c r="O89" s="3"/>
    </row>
    <row r="90" spans="1:15" ht="60.75" customHeight="1" x14ac:dyDescent="0.3">
      <c r="A90" s="118" t="s">
        <v>231</v>
      </c>
      <c r="B90" s="44" t="s">
        <v>421</v>
      </c>
      <c r="C90" s="120">
        <v>1</v>
      </c>
      <c r="D90" s="124">
        <v>1</v>
      </c>
      <c r="E90" s="121">
        <f>D90/C90*100</f>
        <v>100</v>
      </c>
      <c r="F90" s="122">
        <v>0</v>
      </c>
      <c r="G90" s="122">
        <v>0</v>
      </c>
      <c r="H90" s="122">
        <v>0</v>
      </c>
      <c r="I90" s="122">
        <v>0</v>
      </c>
      <c r="J90" s="122">
        <v>0</v>
      </c>
      <c r="K90" s="122">
        <v>0</v>
      </c>
      <c r="L90" s="6">
        <f t="shared" si="34"/>
        <v>1</v>
      </c>
      <c r="M90" s="6">
        <f t="shared" si="35"/>
        <v>1</v>
      </c>
      <c r="N90" s="63">
        <f t="shared" si="36"/>
        <v>100</v>
      </c>
      <c r="O90" s="3"/>
    </row>
    <row r="91" spans="1:15" ht="30.75" customHeight="1" x14ac:dyDescent="0.3">
      <c r="A91" s="118" t="s">
        <v>232</v>
      </c>
      <c r="B91" s="44" t="s">
        <v>421</v>
      </c>
      <c r="C91" s="120">
        <v>0</v>
      </c>
      <c r="D91" s="120">
        <v>0</v>
      </c>
      <c r="E91" s="120">
        <v>0</v>
      </c>
      <c r="F91" s="120">
        <v>1</v>
      </c>
      <c r="G91" s="124">
        <v>1</v>
      </c>
      <c r="H91" s="125">
        <f>G91/F91*100</f>
        <v>100</v>
      </c>
      <c r="I91" s="122">
        <v>0</v>
      </c>
      <c r="J91" s="122">
        <v>0</v>
      </c>
      <c r="K91" s="122">
        <v>0</v>
      </c>
      <c r="L91" s="6">
        <f t="shared" si="34"/>
        <v>1</v>
      </c>
      <c r="M91" s="6">
        <f t="shared" si="35"/>
        <v>1</v>
      </c>
      <c r="N91" s="63">
        <f t="shared" si="36"/>
        <v>100</v>
      </c>
      <c r="O91" s="3"/>
    </row>
    <row r="92" spans="1:15" ht="87" customHeight="1" x14ac:dyDescent="0.3">
      <c r="A92" s="118" t="s">
        <v>233</v>
      </c>
      <c r="B92" s="44" t="s">
        <v>421</v>
      </c>
      <c r="C92" s="120">
        <v>0</v>
      </c>
      <c r="D92" s="120">
        <v>0</v>
      </c>
      <c r="E92" s="120">
        <v>0</v>
      </c>
      <c r="F92" s="120">
        <v>2</v>
      </c>
      <c r="G92" s="120">
        <v>2</v>
      </c>
      <c r="H92" s="125">
        <f>G92/F92*100</f>
        <v>100</v>
      </c>
      <c r="I92" s="35">
        <v>2</v>
      </c>
      <c r="J92" s="35">
        <v>0</v>
      </c>
      <c r="K92" s="95">
        <f t="shared" si="37"/>
        <v>0</v>
      </c>
      <c r="L92" s="6">
        <f t="shared" si="34"/>
        <v>4</v>
      </c>
      <c r="M92" s="6">
        <f t="shared" si="35"/>
        <v>2</v>
      </c>
      <c r="N92" s="63">
        <f t="shared" si="36"/>
        <v>50</v>
      </c>
      <c r="O92" s="96" t="s">
        <v>402</v>
      </c>
    </row>
    <row r="93" spans="1:15" ht="33" x14ac:dyDescent="0.3">
      <c r="A93" s="118" t="s">
        <v>403</v>
      </c>
      <c r="B93" s="44" t="s">
        <v>421</v>
      </c>
      <c r="C93" s="120">
        <v>0</v>
      </c>
      <c r="D93" s="120">
        <v>0</v>
      </c>
      <c r="E93" s="120">
        <v>0</v>
      </c>
      <c r="F93" s="120">
        <v>0</v>
      </c>
      <c r="G93" s="120">
        <v>0</v>
      </c>
      <c r="H93" s="120">
        <v>0</v>
      </c>
      <c r="I93" s="35">
        <v>1</v>
      </c>
      <c r="J93" s="35">
        <v>1</v>
      </c>
      <c r="K93" s="95">
        <f t="shared" si="37"/>
        <v>100</v>
      </c>
      <c r="L93" s="6">
        <f t="shared" si="34"/>
        <v>1</v>
      </c>
      <c r="M93" s="6">
        <f t="shared" si="35"/>
        <v>1</v>
      </c>
      <c r="N93" s="63">
        <f t="shared" si="36"/>
        <v>100</v>
      </c>
      <c r="O93" s="3"/>
    </row>
    <row r="94" spans="1:15" ht="32.25" customHeight="1" x14ac:dyDescent="0.3">
      <c r="A94" s="118" t="s">
        <v>422</v>
      </c>
      <c r="B94" s="44" t="s">
        <v>421</v>
      </c>
      <c r="C94" s="120">
        <v>0</v>
      </c>
      <c r="D94" s="120">
        <v>0</v>
      </c>
      <c r="E94" s="120">
        <v>0</v>
      </c>
      <c r="F94" s="120">
        <v>0</v>
      </c>
      <c r="G94" s="120">
        <v>0</v>
      </c>
      <c r="H94" s="120">
        <v>0</v>
      </c>
      <c r="I94" s="35">
        <v>1</v>
      </c>
      <c r="J94" s="35">
        <v>1</v>
      </c>
      <c r="K94" s="95">
        <f t="shared" si="37"/>
        <v>100</v>
      </c>
      <c r="L94" s="6">
        <f t="shared" si="34"/>
        <v>1</v>
      </c>
      <c r="M94" s="6">
        <f t="shared" si="35"/>
        <v>1</v>
      </c>
      <c r="N94" s="63">
        <f t="shared" si="36"/>
        <v>100</v>
      </c>
      <c r="O94" s="3"/>
    </row>
    <row r="95" spans="1:15" ht="33" x14ac:dyDescent="0.3">
      <c r="A95" s="118" t="s">
        <v>423</v>
      </c>
      <c r="B95" s="44" t="s">
        <v>421</v>
      </c>
      <c r="C95" s="120">
        <v>0</v>
      </c>
      <c r="D95" s="120">
        <v>0</v>
      </c>
      <c r="E95" s="120">
        <v>0</v>
      </c>
      <c r="F95" s="120">
        <v>0</v>
      </c>
      <c r="G95" s="120">
        <v>0</v>
      </c>
      <c r="H95" s="120">
        <v>0</v>
      </c>
      <c r="I95" s="35">
        <v>1</v>
      </c>
      <c r="J95" s="35">
        <v>1</v>
      </c>
      <c r="K95" s="95">
        <f t="shared" si="37"/>
        <v>100</v>
      </c>
      <c r="L95" s="6">
        <f t="shared" si="34"/>
        <v>1</v>
      </c>
      <c r="M95" s="6">
        <f t="shared" si="35"/>
        <v>1</v>
      </c>
      <c r="N95" s="63">
        <f t="shared" si="36"/>
        <v>100</v>
      </c>
      <c r="O95" s="3"/>
    </row>
    <row r="96" spans="1:15" ht="33" x14ac:dyDescent="0.3">
      <c r="A96" s="118" t="s">
        <v>428</v>
      </c>
      <c r="B96" s="44" t="s">
        <v>421</v>
      </c>
      <c r="C96" s="120">
        <v>0</v>
      </c>
      <c r="D96" s="120">
        <v>0</v>
      </c>
      <c r="E96" s="120">
        <v>0</v>
      </c>
      <c r="F96" s="120">
        <v>0</v>
      </c>
      <c r="G96" s="120">
        <v>0</v>
      </c>
      <c r="H96" s="120">
        <v>0</v>
      </c>
      <c r="I96" s="35">
        <v>1</v>
      </c>
      <c r="J96" s="35">
        <v>1</v>
      </c>
      <c r="K96" s="95">
        <f t="shared" si="37"/>
        <v>100</v>
      </c>
      <c r="L96" s="6">
        <f t="shared" si="34"/>
        <v>1</v>
      </c>
      <c r="M96" s="6">
        <f t="shared" si="35"/>
        <v>1</v>
      </c>
      <c r="N96" s="63">
        <f t="shared" si="36"/>
        <v>100</v>
      </c>
      <c r="O96" s="3"/>
    </row>
    <row r="97" spans="1:15" ht="33" x14ac:dyDescent="0.3">
      <c r="A97" s="118" t="s">
        <v>424</v>
      </c>
      <c r="B97" s="44" t="s">
        <v>421</v>
      </c>
      <c r="C97" s="120">
        <v>0</v>
      </c>
      <c r="D97" s="120">
        <v>0</v>
      </c>
      <c r="E97" s="120">
        <v>0</v>
      </c>
      <c r="F97" s="120">
        <v>0</v>
      </c>
      <c r="G97" s="120">
        <v>0</v>
      </c>
      <c r="H97" s="120">
        <v>0</v>
      </c>
      <c r="I97" s="35">
        <v>1</v>
      </c>
      <c r="J97" s="35">
        <v>1</v>
      </c>
      <c r="K97" s="95">
        <f t="shared" si="37"/>
        <v>100</v>
      </c>
      <c r="L97" s="6">
        <f t="shared" si="34"/>
        <v>1</v>
      </c>
      <c r="M97" s="6">
        <f t="shared" si="35"/>
        <v>1</v>
      </c>
      <c r="N97" s="63">
        <f t="shared" si="36"/>
        <v>100</v>
      </c>
      <c r="O97" s="3"/>
    </row>
    <row r="98" spans="1:15" ht="33" x14ac:dyDescent="0.3">
      <c r="A98" s="118" t="s">
        <v>404</v>
      </c>
      <c r="B98" s="44" t="s">
        <v>421</v>
      </c>
      <c r="C98" s="120">
        <v>0</v>
      </c>
      <c r="D98" s="120">
        <v>0</v>
      </c>
      <c r="E98" s="120">
        <v>0</v>
      </c>
      <c r="F98" s="120">
        <v>0</v>
      </c>
      <c r="G98" s="120">
        <v>0</v>
      </c>
      <c r="H98" s="120">
        <v>0</v>
      </c>
      <c r="I98" s="35">
        <v>1</v>
      </c>
      <c r="J98" s="35">
        <v>1</v>
      </c>
      <c r="K98" s="95">
        <f t="shared" si="37"/>
        <v>100</v>
      </c>
      <c r="L98" s="6">
        <f t="shared" si="34"/>
        <v>1</v>
      </c>
      <c r="M98" s="6">
        <f t="shared" si="35"/>
        <v>1</v>
      </c>
      <c r="N98" s="63">
        <f t="shared" si="36"/>
        <v>100</v>
      </c>
      <c r="O98" s="3"/>
    </row>
  </sheetData>
  <mergeCells count="20">
    <mergeCell ref="A7:N7"/>
    <mergeCell ref="A1:O1"/>
    <mergeCell ref="A2:O2"/>
    <mergeCell ref="A4:O4"/>
    <mergeCell ref="A5:O5"/>
    <mergeCell ref="A84:O84"/>
    <mergeCell ref="A79:O79"/>
    <mergeCell ref="A66:O66"/>
    <mergeCell ref="A72:O72"/>
    <mergeCell ref="A8:A9"/>
    <mergeCell ref="B8:B9"/>
    <mergeCell ref="C8:E8"/>
    <mergeCell ref="F8:H8"/>
    <mergeCell ref="O8:O9"/>
    <mergeCell ref="A11:O11"/>
    <mergeCell ref="A18:O18"/>
    <mergeCell ref="A21:O21"/>
    <mergeCell ref="A44:O44"/>
    <mergeCell ref="I8:K8"/>
    <mergeCell ref="L8:N8"/>
  </mergeCells>
  <printOptions horizontalCentered="1"/>
  <pageMargins left="0.51181102362204722" right="0.51181102362204722" top="0.78740157480314965" bottom="0.78740157480314965" header="0.31496062992125984" footer="0.31496062992125984"/>
  <pageSetup paperSize="9" scale="67" orientation="landscape" horizontalDpi="4294967293" verticalDpi="4294967293" r:id="rId1"/>
  <rowBreaks count="6" manualBreakCount="6">
    <brk id="17" max="16383" man="1"/>
    <brk id="31" max="16383" man="1"/>
    <brk id="42" max="14" man="1"/>
    <brk id="55" max="14" man="1"/>
    <brk id="71" max="16383" man="1"/>
    <brk id="8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6</vt:i4>
      </vt:variant>
    </vt:vector>
  </HeadingPairs>
  <TitlesOfParts>
    <vt:vector size="12" baseType="lpstr">
      <vt:lpstr>1-LACEN</vt:lpstr>
      <vt:lpstr>2-Vigilância Ambiental</vt:lpstr>
      <vt:lpstr>3- Vigilância Epidemiológica</vt:lpstr>
      <vt:lpstr>4- Vigilância Sanitária</vt:lpstr>
      <vt:lpstr>5-Ações Estratégicas da FVS</vt:lpstr>
      <vt:lpstr>Plan1</vt:lpstr>
      <vt:lpstr>'1-LACEN'!Area_de_impressao</vt:lpstr>
      <vt:lpstr>'1-LACEN'!Titulos_de_impressao</vt:lpstr>
      <vt:lpstr>'2-Vigilância Ambiental'!Titulos_de_impressao</vt:lpstr>
      <vt:lpstr>'3- Vigilância Epidemiológica'!Titulos_de_impressao</vt:lpstr>
      <vt:lpstr>'4- Vigilância Sanitária'!Titulos_de_impressao</vt:lpstr>
      <vt:lpstr>'5-Ações Estratégicas da FVS'!Titulos_de_impressao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Priscilla Soares Lacerda Carvalho</cp:lastModifiedBy>
  <cp:lastPrinted>2018-01-25T15:46:44Z</cp:lastPrinted>
  <dcterms:created xsi:type="dcterms:W3CDTF">2017-05-12T15:06:26Z</dcterms:created>
  <dcterms:modified xsi:type="dcterms:W3CDTF">2018-01-26T16:04:10Z</dcterms:modified>
</cp:coreProperties>
</file>